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 кв." sheetId="1" r:id="rId1"/>
    <sheet name="4 кв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3" i="2" l="1"/>
  <c r="G653" i="2" s="1"/>
  <c r="H653" i="2" s="1"/>
  <c r="E653" i="2"/>
  <c r="D653" i="2"/>
  <c r="F648" i="2"/>
  <c r="E648" i="2"/>
  <c r="G648" i="2" s="1"/>
  <c r="H648" i="2" s="1"/>
  <c r="D648" i="2"/>
  <c r="G643" i="2"/>
  <c r="G642" i="2"/>
  <c r="F641" i="2"/>
  <c r="E641" i="2"/>
  <c r="G641" i="2" s="1"/>
  <c r="D641" i="2"/>
  <c r="H635" i="2"/>
  <c r="G635" i="2"/>
  <c r="F634" i="2"/>
  <c r="G634" i="2" s="1"/>
  <c r="H634" i="2" s="1"/>
  <c r="E634" i="2"/>
  <c r="D634" i="2"/>
  <c r="G623" i="2"/>
  <c r="H623" i="2" s="1"/>
  <c r="G617" i="2"/>
  <c r="H617" i="2" s="1"/>
  <c r="F615" i="2"/>
  <c r="E615" i="2"/>
  <c r="G615" i="2" s="1"/>
  <c r="D615" i="2"/>
  <c r="H614" i="2"/>
  <c r="H615" i="2" s="1"/>
  <c r="G614" i="2"/>
  <c r="H613" i="2"/>
  <c r="G613" i="2"/>
  <c r="H602" i="2"/>
  <c r="G602" i="2"/>
  <c r="H593" i="2"/>
  <c r="G593" i="2"/>
  <c r="F587" i="2"/>
  <c r="G587" i="2" s="1"/>
  <c r="H587" i="2" s="1"/>
  <c r="E587" i="2"/>
  <c r="D587" i="2"/>
  <c r="F581" i="2"/>
  <c r="E581" i="2"/>
  <c r="G581" i="2" s="1"/>
  <c r="H581" i="2" s="1"/>
  <c r="D581" i="2"/>
  <c r="F573" i="2"/>
  <c r="G573" i="2" s="1"/>
  <c r="H573" i="2" s="1"/>
  <c r="E573" i="2"/>
  <c r="D573" i="2"/>
  <c r="F570" i="2"/>
  <c r="E570" i="2"/>
  <c r="G570" i="2" s="1"/>
  <c r="H570" i="2" s="1"/>
  <c r="D570" i="2"/>
  <c r="F565" i="2"/>
  <c r="G565" i="2" s="1"/>
  <c r="H565" i="2" s="1"/>
  <c r="E565" i="2"/>
  <c r="D565" i="2"/>
  <c r="G561" i="2"/>
  <c r="H561" i="2" s="1"/>
  <c r="F560" i="2"/>
  <c r="E560" i="2"/>
  <c r="G560" i="2" s="1"/>
  <c r="H560" i="2" s="1"/>
  <c r="D560" i="2"/>
  <c r="F557" i="2"/>
  <c r="G557" i="2" s="1"/>
  <c r="H557" i="2" s="1"/>
  <c r="E557" i="2"/>
  <c r="D557" i="2"/>
  <c r="G551" i="2"/>
  <c r="H551" i="2" s="1"/>
  <c r="F550" i="2"/>
  <c r="E550" i="2"/>
  <c r="G550" i="2" s="1"/>
  <c r="H550" i="2" s="1"/>
  <c r="D550" i="2"/>
  <c r="F547" i="2"/>
  <c r="G547" i="2" s="1"/>
  <c r="H547" i="2" s="1"/>
  <c r="E547" i="2"/>
  <c r="D547" i="2"/>
  <c r="F537" i="2"/>
  <c r="E537" i="2"/>
  <c r="G537" i="2" s="1"/>
  <c r="H537" i="2" s="1"/>
  <c r="D537" i="2"/>
  <c r="F527" i="2"/>
  <c r="G527" i="2" s="1"/>
  <c r="H527" i="2" s="1"/>
  <c r="E527" i="2"/>
  <c r="D527" i="2"/>
  <c r="F517" i="2"/>
  <c r="E517" i="2"/>
  <c r="G517" i="2" s="1"/>
  <c r="H517" i="2" s="1"/>
  <c r="D517" i="2"/>
  <c r="F507" i="2"/>
  <c r="G507" i="2" s="1"/>
  <c r="H507" i="2" s="1"/>
  <c r="E507" i="2"/>
  <c r="D507" i="2"/>
  <c r="E503" i="2"/>
  <c r="D503" i="2"/>
  <c r="G503" i="2" s="1"/>
  <c r="H503" i="2" s="1"/>
  <c r="F499" i="2"/>
  <c r="E499" i="2"/>
  <c r="G499" i="2" s="1"/>
  <c r="H499" i="2" s="1"/>
  <c r="D499" i="2"/>
  <c r="E495" i="2"/>
  <c r="G495" i="2" s="1"/>
  <c r="H495" i="2" s="1"/>
  <c r="F490" i="2"/>
  <c r="G490" i="2" s="1"/>
  <c r="H490" i="2" s="1"/>
  <c r="E490" i="2"/>
  <c r="D490" i="2"/>
  <c r="F485" i="2"/>
  <c r="G485" i="2" s="1"/>
  <c r="H485" i="2" s="1"/>
  <c r="E485" i="2"/>
  <c r="D485" i="2"/>
  <c r="F480" i="2"/>
  <c r="G480" i="2" s="1"/>
  <c r="H480" i="2" s="1"/>
  <c r="E480" i="2"/>
  <c r="D480" i="2"/>
  <c r="F475" i="2"/>
  <c r="G475" i="2" s="1"/>
  <c r="H475" i="2" s="1"/>
  <c r="E475" i="2"/>
  <c r="D475" i="2"/>
  <c r="F471" i="2"/>
  <c r="G471" i="2" s="1"/>
  <c r="H471" i="2" s="1"/>
  <c r="E471" i="2"/>
  <c r="D471" i="2"/>
  <c r="F467" i="2"/>
  <c r="G467" i="2" s="1"/>
  <c r="H467" i="2" s="1"/>
  <c r="E467" i="2"/>
  <c r="D467" i="2"/>
  <c r="F461" i="2"/>
  <c r="G461" i="2" s="1"/>
  <c r="H461" i="2" s="1"/>
  <c r="E461" i="2"/>
  <c r="D461" i="2"/>
  <c r="F456" i="2"/>
  <c r="G456" i="2" s="1"/>
  <c r="H456" i="2" s="1"/>
  <c r="E456" i="2"/>
  <c r="D456" i="2"/>
  <c r="F452" i="2"/>
  <c r="G452" i="2" s="1"/>
  <c r="H452" i="2" s="1"/>
  <c r="E452" i="2"/>
  <c r="D452" i="2"/>
  <c r="F441" i="2"/>
  <c r="G441" i="2" s="1"/>
  <c r="H441" i="2" s="1"/>
  <c r="E441" i="2"/>
  <c r="D441" i="2"/>
  <c r="F430" i="2"/>
  <c r="E430" i="2"/>
  <c r="G430" i="2" s="1"/>
  <c r="H430" i="2" s="1"/>
  <c r="D430" i="2"/>
  <c r="F427" i="2"/>
  <c r="G427" i="2" s="1"/>
  <c r="H427" i="2" s="1"/>
  <c r="E427" i="2"/>
  <c r="D427" i="2"/>
  <c r="F423" i="2"/>
  <c r="E423" i="2"/>
  <c r="G423" i="2" s="1"/>
  <c r="H423" i="2" s="1"/>
  <c r="D423" i="2"/>
  <c r="G418" i="2"/>
  <c r="H418" i="2" s="1"/>
  <c r="F406" i="2"/>
  <c r="G406" i="2" s="1"/>
  <c r="H406" i="2" s="1"/>
  <c r="E406" i="2"/>
  <c r="D406" i="2"/>
  <c r="F403" i="2"/>
  <c r="G403" i="2" s="1"/>
  <c r="H403" i="2" s="1"/>
  <c r="E403" i="2"/>
  <c r="D403" i="2"/>
  <c r="G394" i="2"/>
  <c r="H394" i="2" s="1"/>
  <c r="F393" i="2"/>
  <c r="E393" i="2"/>
  <c r="G393" i="2" s="1"/>
  <c r="H393" i="2" s="1"/>
  <c r="D393" i="2"/>
  <c r="F389" i="2"/>
  <c r="G389" i="2" s="1"/>
  <c r="H389" i="2" s="1"/>
  <c r="E389" i="2"/>
  <c r="D389" i="2"/>
  <c r="F385" i="2"/>
  <c r="E385" i="2"/>
  <c r="G385" i="2" s="1"/>
  <c r="H385" i="2" s="1"/>
  <c r="D385" i="2"/>
  <c r="F381" i="2"/>
  <c r="G381" i="2" s="1"/>
  <c r="H381" i="2" s="1"/>
  <c r="E381" i="2"/>
  <c r="D381" i="2"/>
  <c r="F376" i="2"/>
  <c r="E376" i="2"/>
  <c r="G376" i="2" s="1"/>
  <c r="H376" i="2" s="1"/>
  <c r="D376" i="2"/>
  <c r="F370" i="2"/>
  <c r="G370" i="2" s="1"/>
  <c r="H370" i="2" s="1"/>
  <c r="E370" i="2"/>
  <c r="D370" i="2"/>
  <c r="G365" i="2"/>
  <c r="H365" i="2" s="1"/>
  <c r="F364" i="2"/>
  <c r="G364" i="2" s="1"/>
  <c r="H364" i="2" s="1"/>
  <c r="E364" i="2"/>
  <c r="D364" i="2"/>
  <c r="F352" i="2"/>
  <c r="G352" i="2" s="1"/>
  <c r="H352" i="2" s="1"/>
  <c r="E352" i="2"/>
  <c r="D352" i="2"/>
  <c r="F340" i="2"/>
  <c r="E340" i="2"/>
  <c r="G340" i="2" s="1"/>
  <c r="H340" i="2" s="1"/>
  <c r="D340" i="2"/>
  <c r="F336" i="2"/>
  <c r="G336" i="2" s="1"/>
  <c r="H336" i="2" s="1"/>
  <c r="E336" i="2"/>
  <c r="D336" i="2"/>
  <c r="F333" i="2"/>
  <c r="E333" i="2"/>
  <c r="G333" i="2" s="1"/>
  <c r="H333" i="2" s="1"/>
  <c r="D333" i="2"/>
  <c r="F324" i="2"/>
  <c r="G324" i="2" s="1"/>
  <c r="H324" i="2" s="1"/>
  <c r="E324" i="2"/>
  <c r="D324" i="2"/>
  <c r="F319" i="2"/>
  <c r="E319" i="2"/>
  <c r="G319" i="2" s="1"/>
  <c r="H319" i="2" s="1"/>
  <c r="D319" i="2"/>
  <c r="F314" i="2"/>
  <c r="G314" i="2" s="1"/>
  <c r="H314" i="2" s="1"/>
  <c r="E314" i="2"/>
  <c r="D314" i="2"/>
  <c r="F308" i="2"/>
  <c r="E308" i="2"/>
  <c r="G308" i="2" s="1"/>
  <c r="H308" i="2" s="1"/>
  <c r="D308" i="2"/>
  <c r="F303" i="2"/>
  <c r="G303" i="2" s="1"/>
  <c r="H303" i="2" s="1"/>
  <c r="E303" i="2"/>
  <c r="D303" i="2"/>
  <c r="G299" i="2"/>
  <c r="H299" i="2" s="1"/>
  <c r="F298" i="2"/>
  <c r="E298" i="2"/>
  <c r="G298" i="2" s="1"/>
  <c r="H298" i="2" s="1"/>
  <c r="D298" i="2"/>
  <c r="F295" i="2"/>
  <c r="G295" i="2" s="1"/>
  <c r="H295" i="2" s="1"/>
  <c r="E295" i="2"/>
  <c r="D295" i="2"/>
  <c r="F292" i="2"/>
  <c r="E292" i="2"/>
  <c r="G292" i="2" s="1"/>
  <c r="H292" i="2" s="1"/>
  <c r="D292" i="2"/>
  <c r="H289" i="2"/>
  <c r="G289" i="2"/>
  <c r="H288" i="2"/>
  <c r="G288" i="2"/>
  <c r="F286" i="2"/>
  <c r="G286" i="2" s="1"/>
  <c r="H286" i="2" s="1"/>
  <c r="E286" i="2"/>
  <c r="D286" i="2"/>
  <c r="G281" i="2"/>
  <c r="H281" i="2" s="1"/>
  <c r="F280" i="2"/>
  <c r="E280" i="2"/>
  <c r="G280" i="2" s="1"/>
  <c r="H280" i="2" s="1"/>
  <c r="D280" i="2"/>
  <c r="F272" i="2"/>
  <c r="G272" i="2" s="1"/>
  <c r="H272" i="2" s="1"/>
  <c r="E272" i="2"/>
  <c r="D272" i="2"/>
  <c r="F264" i="2"/>
  <c r="E264" i="2"/>
  <c r="G264" i="2" s="1"/>
  <c r="H264" i="2" s="1"/>
  <c r="D264" i="2"/>
  <c r="F257" i="2"/>
  <c r="G257" i="2" s="1"/>
  <c r="H257" i="2" s="1"/>
  <c r="E257" i="2"/>
  <c r="D257" i="2"/>
  <c r="F250" i="2"/>
  <c r="E250" i="2"/>
  <c r="G250" i="2" s="1"/>
  <c r="H250" i="2" s="1"/>
  <c r="D250" i="2"/>
  <c r="F241" i="2"/>
  <c r="G241" i="2" s="1"/>
  <c r="H241" i="2" s="1"/>
  <c r="E241" i="2"/>
  <c r="D241" i="2"/>
  <c r="F231" i="2"/>
  <c r="E231" i="2"/>
  <c r="G231" i="2" s="1"/>
  <c r="H231" i="2" s="1"/>
  <c r="D231" i="2"/>
  <c r="F221" i="2"/>
  <c r="G221" i="2" s="1"/>
  <c r="H221" i="2" s="1"/>
  <c r="E221" i="2"/>
  <c r="D221" i="2"/>
  <c r="F205" i="2"/>
  <c r="E205" i="2"/>
  <c r="G205" i="2" s="1"/>
  <c r="H205" i="2" s="1"/>
  <c r="D205" i="2"/>
  <c r="F199" i="2"/>
  <c r="G199" i="2" s="1"/>
  <c r="H199" i="2" s="1"/>
  <c r="E199" i="2"/>
  <c r="D199" i="2"/>
  <c r="F192" i="2"/>
  <c r="E192" i="2"/>
  <c r="G192" i="2" s="1"/>
  <c r="H192" i="2" s="1"/>
  <c r="D192" i="2"/>
  <c r="F185" i="2"/>
  <c r="G185" i="2" s="1"/>
  <c r="H185" i="2" s="1"/>
  <c r="E185" i="2"/>
  <c r="D185" i="2"/>
  <c r="F178" i="2"/>
  <c r="E178" i="2"/>
  <c r="G178" i="2" s="1"/>
  <c r="H178" i="2" s="1"/>
  <c r="D178" i="2"/>
  <c r="F170" i="2"/>
  <c r="G170" i="2" s="1"/>
  <c r="H170" i="2" s="1"/>
  <c r="E170" i="2"/>
  <c r="D170" i="2"/>
  <c r="F163" i="2"/>
  <c r="E163" i="2"/>
  <c r="G163" i="2" s="1"/>
  <c r="H163" i="2" s="1"/>
  <c r="D163" i="2"/>
  <c r="F155" i="2"/>
  <c r="G155" i="2" s="1"/>
  <c r="H155" i="2" s="1"/>
  <c r="E155" i="2"/>
  <c r="D155" i="2"/>
  <c r="G154" i="2"/>
  <c r="H154" i="2" s="1"/>
  <c r="G153" i="2"/>
  <c r="H153" i="2" s="1"/>
  <c r="F152" i="2"/>
  <c r="E152" i="2"/>
  <c r="G152" i="2" s="1"/>
  <c r="H152" i="2" s="1"/>
  <c r="D152" i="2"/>
  <c r="H151" i="2"/>
  <c r="G151" i="2"/>
  <c r="H150" i="2"/>
  <c r="G150" i="2"/>
  <c r="F149" i="2"/>
  <c r="G149" i="2" s="1"/>
  <c r="H149" i="2" s="1"/>
  <c r="E149" i="2"/>
  <c r="D149" i="2"/>
  <c r="F143" i="2"/>
  <c r="E143" i="2"/>
  <c r="G143" i="2" s="1"/>
  <c r="H143" i="2" s="1"/>
  <c r="D143" i="2"/>
  <c r="F135" i="2"/>
  <c r="E135" i="2"/>
  <c r="D135" i="2"/>
  <c r="G128" i="2"/>
  <c r="H128" i="2" s="1"/>
  <c r="F127" i="2"/>
  <c r="G127" i="2" s="1"/>
  <c r="H127" i="2" s="1"/>
  <c r="E127" i="2"/>
  <c r="D127" i="2"/>
  <c r="G121" i="2"/>
  <c r="H121" i="2" s="1"/>
  <c r="F120" i="2"/>
  <c r="E120" i="2"/>
  <c r="G120" i="2" s="1"/>
  <c r="H120" i="2" s="1"/>
  <c r="D120" i="2"/>
  <c r="F116" i="2"/>
  <c r="G116" i="2" s="1"/>
  <c r="H116" i="2" s="1"/>
  <c r="E116" i="2"/>
  <c r="D116" i="2"/>
  <c r="G102" i="2"/>
  <c r="H102" i="2" s="1"/>
  <c r="G101" i="2"/>
  <c r="H101" i="2" s="1"/>
  <c r="F100" i="2"/>
  <c r="E100" i="2"/>
  <c r="G100" i="2" s="1"/>
  <c r="H100" i="2" s="1"/>
  <c r="D100" i="2"/>
  <c r="F93" i="2"/>
  <c r="G93" i="2" s="1"/>
  <c r="H93" i="2" s="1"/>
  <c r="E93" i="2"/>
  <c r="D93" i="2"/>
  <c r="G86" i="2"/>
  <c r="H86" i="2" s="1"/>
  <c r="F84" i="2"/>
  <c r="E84" i="2"/>
  <c r="G84" i="2" s="1"/>
  <c r="H84" i="2" s="1"/>
  <c r="D84" i="2"/>
  <c r="F79" i="2"/>
  <c r="G79" i="2" s="1"/>
  <c r="H79" i="2" s="1"/>
  <c r="E79" i="2"/>
  <c r="D79" i="2"/>
  <c r="F73" i="2"/>
  <c r="E73" i="2"/>
  <c r="G73" i="2" s="1"/>
  <c r="H73" i="2" s="1"/>
  <c r="D73" i="2"/>
  <c r="F69" i="2"/>
  <c r="G69" i="2" s="1"/>
  <c r="H69" i="2" s="1"/>
  <c r="E69" i="2"/>
  <c r="D69" i="2"/>
  <c r="F65" i="2"/>
  <c r="E65" i="2"/>
  <c r="G65" i="2" s="1"/>
  <c r="H65" i="2" s="1"/>
  <c r="D65" i="2"/>
  <c r="H61" i="2"/>
  <c r="G61" i="2"/>
  <c r="F60" i="2"/>
  <c r="G60" i="2" s="1"/>
  <c r="H60" i="2" s="1"/>
  <c r="E60" i="2"/>
  <c r="D60" i="2"/>
  <c r="F52" i="2"/>
  <c r="E52" i="2"/>
  <c r="G52" i="2" s="1"/>
  <c r="H52" i="2" s="1"/>
  <c r="D52" i="2"/>
  <c r="H46" i="2"/>
  <c r="G46" i="2"/>
  <c r="F41" i="2"/>
  <c r="G41" i="2" s="1"/>
  <c r="H41" i="2" s="1"/>
  <c r="E41" i="2"/>
  <c r="D41" i="2"/>
  <c r="F36" i="2"/>
  <c r="E36" i="2"/>
  <c r="G36" i="2" s="1"/>
  <c r="H36" i="2" s="1"/>
  <c r="D36" i="2"/>
  <c r="H35" i="2"/>
  <c r="G35" i="2"/>
  <c r="H34" i="2"/>
  <c r="G34" i="2"/>
  <c r="H33" i="2"/>
  <c r="G33" i="2"/>
  <c r="H32" i="2"/>
  <c r="G32" i="2"/>
  <c r="F31" i="2"/>
  <c r="G31" i="2" s="1"/>
  <c r="H31" i="2" s="1"/>
  <c r="E31" i="2"/>
  <c r="D31" i="2"/>
  <c r="F27" i="2"/>
  <c r="E27" i="2"/>
  <c r="G27" i="2" s="1"/>
  <c r="H27" i="2" s="1"/>
  <c r="D27" i="2"/>
  <c r="F22" i="2"/>
  <c r="G22" i="2" s="1"/>
  <c r="H22" i="2" s="1"/>
  <c r="E22" i="2"/>
  <c r="D22" i="2"/>
  <c r="F621" i="1"/>
  <c r="G621" i="1" s="1"/>
  <c r="H621" i="1" s="1"/>
  <c r="E621" i="1"/>
  <c r="D621" i="1"/>
  <c r="F616" i="1"/>
  <c r="G616" i="1" s="1"/>
  <c r="H616" i="1" s="1"/>
  <c r="E616" i="1"/>
  <c r="D616" i="1"/>
  <c r="G611" i="1"/>
  <c r="G610" i="1"/>
  <c r="F609" i="1"/>
  <c r="G609" i="1" s="1"/>
  <c r="E609" i="1"/>
  <c r="D609" i="1"/>
  <c r="G603" i="1"/>
  <c r="H603" i="1" s="1"/>
  <c r="F602" i="1"/>
  <c r="G602" i="1" s="1"/>
  <c r="H602" i="1" s="1"/>
  <c r="E602" i="1"/>
  <c r="D602" i="1"/>
  <c r="G599" i="1"/>
  <c r="H599" i="1" s="1"/>
  <c r="F584" i="1"/>
  <c r="G584" i="1" s="1"/>
  <c r="H584" i="1" s="1"/>
  <c r="E584" i="1"/>
  <c r="D584" i="1"/>
  <c r="F578" i="1"/>
  <c r="G578" i="1" s="1"/>
  <c r="H578" i="1" s="1"/>
  <c r="E578" i="1"/>
  <c r="D578" i="1"/>
  <c r="F572" i="1"/>
  <c r="G572" i="1" s="1"/>
  <c r="H572" i="1" s="1"/>
  <c r="E572" i="1"/>
  <c r="D572" i="1"/>
  <c r="F567" i="1"/>
  <c r="E567" i="1"/>
  <c r="G567" i="1" s="1"/>
  <c r="H567" i="1" s="1"/>
  <c r="D567" i="1"/>
  <c r="F564" i="1"/>
  <c r="G564" i="1" s="1"/>
  <c r="H564" i="1" s="1"/>
  <c r="E564" i="1"/>
  <c r="D564" i="1"/>
  <c r="F559" i="1"/>
  <c r="E559" i="1"/>
  <c r="G559" i="1" s="1"/>
  <c r="H559" i="1" s="1"/>
  <c r="D559" i="1"/>
  <c r="H555" i="1"/>
  <c r="G555" i="1"/>
  <c r="F554" i="1"/>
  <c r="G554" i="1" s="1"/>
  <c r="H554" i="1" s="1"/>
  <c r="E554" i="1"/>
  <c r="D554" i="1"/>
  <c r="F551" i="1"/>
  <c r="G551" i="1" s="1"/>
  <c r="H551" i="1" s="1"/>
  <c r="E551" i="1"/>
  <c r="D551" i="1"/>
  <c r="G545" i="1"/>
  <c r="H545" i="1" s="1"/>
  <c r="F544" i="1"/>
  <c r="G544" i="1" s="1"/>
  <c r="H544" i="1" s="1"/>
  <c r="E544" i="1"/>
  <c r="D544" i="1"/>
  <c r="F541" i="1"/>
  <c r="G541" i="1" s="1"/>
  <c r="H541" i="1" s="1"/>
  <c r="E541" i="1"/>
  <c r="D541" i="1"/>
  <c r="F531" i="1"/>
  <c r="G531" i="1" s="1"/>
  <c r="H531" i="1" s="1"/>
  <c r="E531" i="1"/>
  <c r="D531" i="1"/>
  <c r="F521" i="1"/>
  <c r="G521" i="1" s="1"/>
  <c r="H521" i="1" s="1"/>
  <c r="E521" i="1"/>
  <c r="D521" i="1"/>
  <c r="F511" i="1"/>
  <c r="E511" i="1"/>
  <c r="G511" i="1" s="1"/>
  <c r="H511" i="1" s="1"/>
  <c r="D511" i="1"/>
  <c r="F501" i="1"/>
  <c r="G501" i="1" s="1"/>
  <c r="H501" i="1" s="1"/>
  <c r="E501" i="1"/>
  <c r="D501" i="1"/>
  <c r="E497" i="1"/>
  <c r="D497" i="1"/>
  <c r="G497" i="1" s="1"/>
  <c r="H497" i="1" s="1"/>
  <c r="F493" i="1"/>
  <c r="E493" i="1"/>
  <c r="G493" i="1" s="1"/>
  <c r="H493" i="1" s="1"/>
  <c r="D493" i="1"/>
  <c r="F489" i="1"/>
  <c r="G489" i="1" s="1"/>
  <c r="H489" i="1" s="1"/>
  <c r="E489" i="1"/>
  <c r="D489" i="1"/>
  <c r="F484" i="1"/>
  <c r="E484" i="1"/>
  <c r="G484" i="1" s="1"/>
  <c r="H484" i="1" s="1"/>
  <c r="D484" i="1"/>
  <c r="F479" i="1"/>
  <c r="G479" i="1" s="1"/>
  <c r="H479" i="1" s="1"/>
  <c r="E479" i="1"/>
  <c r="D479" i="1"/>
  <c r="F474" i="1"/>
  <c r="E474" i="1"/>
  <c r="G474" i="1" s="1"/>
  <c r="H474" i="1" s="1"/>
  <c r="D474" i="1"/>
  <c r="F469" i="1"/>
  <c r="G469" i="1" s="1"/>
  <c r="H469" i="1" s="1"/>
  <c r="E469" i="1"/>
  <c r="D469" i="1"/>
  <c r="F465" i="1"/>
  <c r="E465" i="1"/>
  <c r="G465" i="1" s="1"/>
  <c r="H465" i="1" s="1"/>
  <c r="D465" i="1"/>
  <c r="F461" i="1"/>
  <c r="G461" i="1" s="1"/>
  <c r="H461" i="1" s="1"/>
  <c r="E461" i="1"/>
  <c r="D461" i="1"/>
  <c r="F455" i="1"/>
  <c r="E455" i="1"/>
  <c r="G455" i="1" s="1"/>
  <c r="H455" i="1" s="1"/>
  <c r="D455" i="1"/>
  <c r="F450" i="1"/>
  <c r="G450" i="1" s="1"/>
  <c r="H450" i="1" s="1"/>
  <c r="E450" i="1"/>
  <c r="D450" i="1"/>
  <c r="F446" i="1"/>
  <c r="E446" i="1"/>
  <c r="G446" i="1" s="1"/>
  <c r="H446" i="1" s="1"/>
  <c r="D446" i="1"/>
  <c r="F442" i="1"/>
  <c r="G442" i="1" s="1"/>
  <c r="H442" i="1" s="1"/>
  <c r="E442" i="1"/>
  <c r="D442" i="1"/>
  <c r="F427" i="1"/>
  <c r="E427" i="1"/>
  <c r="G427" i="1" s="1"/>
  <c r="H427" i="1" s="1"/>
  <c r="D427" i="1"/>
  <c r="F416" i="1"/>
  <c r="G416" i="1" s="1"/>
  <c r="H416" i="1" s="1"/>
  <c r="E416" i="1"/>
  <c r="D416" i="1"/>
  <c r="F413" i="1"/>
  <c r="E413" i="1"/>
  <c r="G413" i="1" s="1"/>
  <c r="H413" i="1" s="1"/>
  <c r="D413" i="1"/>
  <c r="F409" i="1"/>
  <c r="G409" i="1" s="1"/>
  <c r="H409" i="1" s="1"/>
  <c r="E409" i="1"/>
  <c r="D409" i="1"/>
  <c r="F392" i="1"/>
  <c r="E392" i="1"/>
  <c r="G392" i="1" s="1"/>
  <c r="H392" i="1" s="1"/>
  <c r="D392" i="1"/>
  <c r="H388" i="1"/>
  <c r="G388" i="1"/>
  <c r="F387" i="1"/>
  <c r="G387" i="1" s="1"/>
  <c r="H387" i="1" s="1"/>
  <c r="E387" i="1"/>
  <c r="D387" i="1"/>
  <c r="F383" i="1"/>
  <c r="E383" i="1"/>
  <c r="G383" i="1" s="1"/>
  <c r="H383" i="1" s="1"/>
  <c r="D383" i="1"/>
  <c r="F379" i="1"/>
  <c r="G379" i="1" s="1"/>
  <c r="H379" i="1" s="1"/>
  <c r="E379" i="1"/>
  <c r="D379" i="1"/>
  <c r="F374" i="1"/>
  <c r="E374" i="1"/>
  <c r="G374" i="1" s="1"/>
  <c r="H374" i="1" s="1"/>
  <c r="D374" i="1"/>
  <c r="F368" i="1"/>
  <c r="G368" i="1" s="1"/>
  <c r="H368" i="1" s="1"/>
  <c r="E368" i="1"/>
  <c r="D368" i="1"/>
  <c r="F362" i="1"/>
  <c r="G362" i="1" s="1"/>
  <c r="H362" i="1" s="1"/>
  <c r="E362" i="1"/>
  <c r="D362" i="1"/>
  <c r="F350" i="1"/>
  <c r="G350" i="1" s="1"/>
  <c r="H350" i="1" s="1"/>
  <c r="E350" i="1"/>
  <c r="D350" i="1"/>
  <c r="F338" i="1"/>
  <c r="G338" i="1" s="1"/>
  <c r="H338" i="1" s="1"/>
  <c r="E338" i="1"/>
  <c r="D338" i="1"/>
  <c r="F334" i="1"/>
  <c r="G334" i="1" s="1"/>
  <c r="H334" i="1" s="1"/>
  <c r="E334" i="1"/>
  <c r="D334" i="1"/>
  <c r="F331" i="1"/>
  <c r="E331" i="1"/>
  <c r="G331" i="1" s="1"/>
  <c r="H331" i="1" s="1"/>
  <c r="D331" i="1"/>
  <c r="F322" i="1"/>
  <c r="G322" i="1" s="1"/>
  <c r="H322" i="1" s="1"/>
  <c r="E322" i="1"/>
  <c r="D322" i="1"/>
  <c r="F317" i="1"/>
  <c r="G317" i="1" s="1"/>
  <c r="H317" i="1" s="1"/>
  <c r="E317" i="1"/>
  <c r="D317" i="1"/>
  <c r="F312" i="1"/>
  <c r="G312" i="1" s="1"/>
  <c r="H312" i="1" s="1"/>
  <c r="E312" i="1"/>
  <c r="D312" i="1"/>
  <c r="F306" i="1"/>
  <c r="G306" i="1" s="1"/>
  <c r="H306" i="1" s="1"/>
  <c r="E306" i="1"/>
  <c r="D306" i="1"/>
  <c r="F301" i="1"/>
  <c r="G301" i="1" s="1"/>
  <c r="H301" i="1" s="1"/>
  <c r="E301" i="1"/>
  <c r="D301" i="1"/>
  <c r="F296" i="1"/>
  <c r="G296" i="1" s="1"/>
  <c r="H296" i="1" s="1"/>
  <c r="E296" i="1"/>
  <c r="D296" i="1"/>
  <c r="F293" i="1"/>
  <c r="G293" i="1" s="1"/>
  <c r="H293" i="1" s="1"/>
  <c r="E293" i="1"/>
  <c r="D293" i="1"/>
  <c r="F290" i="1"/>
  <c r="G290" i="1" s="1"/>
  <c r="H290" i="1" s="1"/>
  <c r="E290" i="1"/>
  <c r="D290" i="1"/>
  <c r="G287" i="1"/>
  <c r="H287" i="1" s="1"/>
  <c r="G286" i="1"/>
  <c r="H286" i="1" s="1"/>
  <c r="F284" i="1"/>
  <c r="E284" i="1"/>
  <c r="G284" i="1" s="1"/>
  <c r="H284" i="1" s="1"/>
  <c r="D284" i="1"/>
  <c r="H279" i="1"/>
  <c r="G279" i="1"/>
  <c r="F278" i="1"/>
  <c r="G278" i="1" s="1"/>
  <c r="H278" i="1" s="1"/>
  <c r="E278" i="1"/>
  <c r="D278" i="1"/>
  <c r="F270" i="1"/>
  <c r="E270" i="1"/>
  <c r="G270" i="1" s="1"/>
  <c r="H270" i="1" s="1"/>
  <c r="D270" i="1"/>
  <c r="F262" i="1"/>
  <c r="G262" i="1" s="1"/>
  <c r="H262" i="1" s="1"/>
  <c r="E262" i="1"/>
  <c r="D262" i="1"/>
  <c r="F255" i="1"/>
  <c r="E255" i="1"/>
  <c r="G255" i="1" s="1"/>
  <c r="H255" i="1" s="1"/>
  <c r="D255" i="1"/>
  <c r="F248" i="1"/>
  <c r="G248" i="1" s="1"/>
  <c r="H248" i="1" s="1"/>
  <c r="E248" i="1"/>
  <c r="D248" i="1"/>
  <c r="F239" i="1"/>
  <c r="E239" i="1"/>
  <c r="G239" i="1" s="1"/>
  <c r="H239" i="1" s="1"/>
  <c r="D239" i="1"/>
  <c r="F229" i="1"/>
  <c r="G229" i="1" s="1"/>
  <c r="H229" i="1" s="1"/>
  <c r="E229" i="1"/>
  <c r="D229" i="1"/>
  <c r="F219" i="1"/>
  <c r="E219" i="1"/>
  <c r="G219" i="1" s="1"/>
  <c r="H219" i="1" s="1"/>
  <c r="D219" i="1"/>
  <c r="F203" i="1"/>
  <c r="G203" i="1" s="1"/>
  <c r="H203" i="1" s="1"/>
  <c r="E203" i="1"/>
  <c r="D203" i="1"/>
  <c r="F197" i="1"/>
  <c r="G197" i="1" s="1"/>
  <c r="H197" i="1" s="1"/>
  <c r="E197" i="1"/>
  <c r="D197" i="1"/>
  <c r="F190" i="1"/>
  <c r="G190" i="1" s="1"/>
  <c r="H190" i="1" s="1"/>
  <c r="E190" i="1"/>
  <c r="D190" i="1"/>
  <c r="F183" i="1"/>
  <c r="G183" i="1" s="1"/>
  <c r="H183" i="1" s="1"/>
  <c r="E183" i="1"/>
  <c r="D183" i="1"/>
  <c r="F176" i="1"/>
  <c r="G176" i="1" s="1"/>
  <c r="H176" i="1" s="1"/>
  <c r="E176" i="1"/>
  <c r="D176" i="1"/>
  <c r="F168" i="1"/>
  <c r="E168" i="1"/>
  <c r="G168" i="1" s="1"/>
  <c r="H168" i="1" s="1"/>
  <c r="D168" i="1"/>
  <c r="F161" i="1"/>
  <c r="G161" i="1" s="1"/>
  <c r="H161" i="1" s="1"/>
  <c r="E161" i="1"/>
  <c r="D161" i="1"/>
  <c r="F153" i="1"/>
  <c r="E153" i="1"/>
  <c r="G153" i="1" s="1"/>
  <c r="H153" i="1" s="1"/>
  <c r="D153" i="1"/>
  <c r="H152" i="1"/>
  <c r="G152" i="1"/>
  <c r="H151" i="1"/>
  <c r="G151" i="1"/>
  <c r="E150" i="1"/>
  <c r="G150" i="1" s="1"/>
  <c r="H150" i="1" s="1"/>
  <c r="D150" i="1"/>
  <c r="H149" i="1"/>
  <c r="G149" i="1"/>
  <c r="G148" i="1"/>
  <c r="H148" i="1" s="1"/>
  <c r="F147" i="1"/>
  <c r="G147" i="1" s="1"/>
  <c r="H147" i="1" s="1"/>
  <c r="E147" i="1"/>
  <c r="D147" i="1"/>
  <c r="F141" i="1"/>
  <c r="G141" i="1" s="1"/>
  <c r="H141" i="1" s="1"/>
  <c r="E141" i="1"/>
  <c r="D141" i="1"/>
  <c r="F133" i="1"/>
  <c r="G133" i="1" s="1"/>
  <c r="H133" i="1" s="1"/>
  <c r="E133" i="1"/>
  <c r="D133" i="1"/>
  <c r="G126" i="1"/>
  <c r="H126" i="1" s="1"/>
  <c r="F125" i="1"/>
  <c r="E125" i="1"/>
  <c r="G125" i="1" s="1"/>
  <c r="H125" i="1" s="1"/>
  <c r="D125" i="1"/>
  <c r="H119" i="1"/>
  <c r="G119" i="1"/>
  <c r="F118" i="1"/>
  <c r="G118" i="1" s="1"/>
  <c r="H118" i="1" s="1"/>
  <c r="E118" i="1"/>
  <c r="D118" i="1"/>
  <c r="F114" i="1"/>
  <c r="E114" i="1"/>
  <c r="G114" i="1" s="1"/>
  <c r="H114" i="1" s="1"/>
  <c r="D114" i="1"/>
  <c r="H100" i="1"/>
  <c r="G100" i="1"/>
  <c r="H99" i="1"/>
  <c r="G99" i="1"/>
  <c r="F98" i="1"/>
  <c r="G98" i="1" s="1"/>
  <c r="H98" i="1" s="1"/>
  <c r="E98" i="1"/>
  <c r="D98" i="1"/>
  <c r="F91" i="1"/>
  <c r="D91" i="1"/>
  <c r="G91" i="1" s="1"/>
  <c r="H91" i="1" s="1"/>
  <c r="G84" i="1"/>
  <c r="H84" i="1" s="1"/>
  <c r="F82" i="1"/>
  <c r="G82" i="1" s="1"/>
  <c r="H82" i="1" s="1"/>
  <c r="E82" i="1"/>
  <c r="D82" i="1"/>
  <c r="F77" i="1"/>
  <c r="E77" i="1"/>
  <c r="G77" i="1" s="1"/>
  <c r="H77" i="1" s="1"/>
  <c r="D77" i="1"/>
  <c r="H74" i="1"/>
  <c r="G74" i="1"/>
  <c r="F71" i="1"/>
  <c r="G71" i="1" s="1"/>
  <c r="H71" i="1" s="1"/>
  <c r="E71" i="1"/>
  <c r="D71" i="1"/>
  <c r="G67" i="1"/>
  <c r="H67" i="1" s="1"/>
  <c r="E67" i="1"/>
  <c r="D63" i="1"/>
  <c r="G63" i="1" s="1"/>
  <c r="H63" i="1" s="1"/>
  <c r="G57" i="1"/>
  <c r="H57" i="1" s="1"/>
  <c r="F56" i="1"/>
  <c r="E56" i="1"/>
  <c r="G56" i="1" s="1"/>
  <c r="H56" i="1" s="1"/>
  <c r="D56" i="1"/>
  <c r="E48" i="1"/>
  <c r="G48" i="1" s="1"/>
  <c r="H48" i="1" s="1"/>
  <c r="G42" i="1"/>
  <c r="H37" i="1"/>
  <c r="G37" i="1"/>
  <c r="F36" i="1"/>
  <c r="G36" i="1" s="1"/>
  <c r="H36" i="1" s="1"/>
  <c r="E36" i="1"/>
  <c r="H35" i="1"/>
  <c r="G35" i="1"/>
  <c r="H34" i="1"/>
  <c r="G34" i="1"/>
  <c r="H33" i="1"/>
  <c r="G33" i="1"/>
  <c r="H32" i="1"/>
  <c r="G32" i="1"/>
  <c r="E31" i="1"/>
  <c r="G31" i="1" s="1"/>
  <c r="H31" i="1" s="1"/>
  <c r="D31" i="1"/>
  <c r="F27" i="1"/>
  <c r="G27" i="1" s="1"/>
  <c r="H27" i="1" s="1"/>
  <c r="E27" i="1"/>
  <c r="F22" i="1"/>
  <c r="G22" i="1" s="1"/>
  <c r="H22" i="1" s="1"/>
  <c r="E22" i="1"/>
  <c r="G135" i="2" l="1"/>
  <c r="H135" i="2" s="1"/>
</calcChain>
</file>

<file path=xl/sharedStrings.xml><?xml version="1.0" encoding="utf-8"?>
<sst xmlns="http://schemas.openxmlformats.org/spreadsheetml/2006/main" count="1328" uniqueCount="397">
  <si>
    <t>№ ТП/РП</t>
  </si>
  <si>
    <t>мощность тр-ра       кВА</t>
  </si>
  <si>
    <t>отходящие фидера</t>
  </si>
  <si>
    <t>кВт</t>
  </si>
  <si>
    <t>% загрузки тр-ра</t>
  </si>
  <si>
    <t>примечания</t>
  </si>
  <si>
    <t>3 кварт.</t>
  </si>
  <si>
    <t>1 фаза</t>
  </si>
  <si>
    <t>2 фаза</t>
  </si>
  <si>
    <t>3 фаза</t>
  </si>
  <si>
    <t>ввод-1</t>
  </si>
  <si>
    <t>ввод-2</t>
  </si>
  <si>
    <t>общ.</t>
  </si>
  <si>
    <t>РП-10</t>
  </si>
  <si>
    <t>л-1</t>
  </si>
  <si>
    <t>л-2</t>
  </si>
  <si>
    <t>л-3</t>
  </si>
  <si>
    <t>л-4</t>
  </si>
  <si>
    <t>л-5</t>
  </si>
  <si>
    <t>Л-1 (200А)</t>
  </si>
  <si>
    <t>Л-2 (200А)</t>
  </si>
  <si>
    <t>Л-3 (200А)</t>
  </si>
  <si>
    <t>Л-4 (200А)</t>
  </si>
  <si>
    <t>РП-21</t>
  </si>
  <si>
    <t>вру-1 ввод-2</t>
  </si>
  <si>
    <t>8 ячейка</t>
  </si>
  <si>
    <t>АБК Мельн.</t>
  </si>
  <si>
    <t>вру-2 ввод-2</t>
  </si>
  <si>
    <t>вру-1 ввод-1</t>
  </si>
  <si>
    <t>5 ячейка</t>
  </si>
  <si>
    <t>вру-2 ввод-1</t>
  </si>
  <si>
    <t>ЦХМ ввод-2</t>
  </si>
  <si>
    <t>вру-1</t>
  </si>
  <si>
    <t>вру-2</t>
  </si>
  <si>
    <t>вру-3</t>
  </si>
  <si>
    <t>вру-5</t>
  </si>
  <si>
    <t>вру-4</t>
  </si>
  <si>
    <t>св. цех</t>
  </si>
  <si>
    <t>б/н</t>
  </si>
  <si>
    <t>1-я секц.</t>
  </si>
  <si>
    <t>2-я секц.</t>
  </si>
  <si>
    <t>39 (2331)</t>
  </si>
  <si>
    <t>а-1</t>
  </si>
  <si>
    <t>а-2</t>
  </si>
  <si>
    <t>а-3</t>
  </si>
  <si>
    <t>40 (1189)</t>
  </si>
  <si>
    <t>л-1(160А)</t>
  </si>
  <si>
    <t>л-2(100А)</t>
  </si>
  <si>
    <t>л-3(100А)</t>
  </si>
  <si>
    <t>41 (709)</t>
  </si>
  <si>
    <t>42 (39)</t>
  </si>
  <si>
    <t>Л-1 (100А)</t>
  </si>
  <si>
    <t>Л-2 (80А)</t>
  </si>
  <si>
    <t>48 (700)</t>
  </si>
  <si>
    <t>Л-1 (160А)</t>
  </si>
  <si>
    <t>Л-2 (160А)</t>
  </si>
  <si>
    <t>Л-3 (160А)</t>
  </si>
  <si>
    <t>49 (2520)</t>
  </si>
  <si>
    <t>50 (944)</t>
  </si>
  <si>
    <t>52А</t>
  </si>
  <si>
    <t>Л-1</t>
  </si>
  <si>
    <t>Л-2</t>
  </si>
  <si>
    <t>Л-3</t>
  </si>
  <si>
    <t>Л-4</t>
  </si>
  <si>
    <t>Л-5</t>
  </si>
  <si>
    <t>Л-6</t>
  </si>
  <si>
    <t>52(А)</t>
  </si>
  <si>
    <t>д-5</t>
  </si>
  <si>
    <t>л-6</t>
  </si>
  <si>
    <t>Меридиан</t>
  </si>
  <si>
    <t>цех сварочн.</t>
  </si>
  <si>
    <t>СТО</t>
  </si>
  <si>
    <t>руб. кран</t>
  </si>
  <si>
    <t>старт</t>
  </si>
  <si>
    <t>56 (929)</t>
  </si>
  <si>
    <t>57 (1067)</t>
  </si>
  <si>
    <t>60 (1055)</t>
  </si>
  <si>
    <t>61 (1267)</t>
  </si>
  <si>
    <t>контора (400А)</t>
  </si>
  <si>
    <t>бытовка</t>
  </si>
  <si>
    <t>АБЗ</t>
  </si>
  <si>
    <t>РБУ</t>
  </si>
  <si>
    <t>62 (1232)</t>
  </si>
  <si>
    <t>66 (1220)</t>
  </si>
  <si>
    <t>полевая 109.к.1, ВРУ-6</t>
  </si>
  <si>
    <t>полевая 109.к.1, ВРУ-1</t>
  </si>
  <si>
    <t>полевая 109.к.1, ВРУ-3</t>
  </si>
  <si>
    <t>полевая 109.к.1, ВРУ-5</t>
  </si>
  <si>
    <t>полевая 109.к.1, ВРУ-4</t>
  </si>
  <si>
    <t>полевая 109.к.1, ВРУ-2</t>
  </si>
  <si>
    <t>1-я секц. Общ.</t>
  </si>
  <si>
    <t>полевая 109, ВРУ-1, к.1</t>
  </si>
  <si>
    <t>ТЦ "Ямская слобода" ввод-1</t>
  </si>
  <si>
    <t>2-я сек. Общ.</t>
  </si>
  <si>
    <t>67 (992)</t>
  </si>
  <si>
    <t>69 (309)</t>
  </si>
  <si>
    <t>70 (484)</t>
  </si>
  <si>
    <t>71 (1986)</t>
  </si>
  <si>
    <t>72 (1960)</t>
  </si>
  <si>
    <t>73 (1668)</t>
  </si>
  <si>
    <t xml:space="preserve">ВРУ-1 Протозанова, 16 </t>
  </si>
  <si>
    <t xml:space="preserve">ВРУ-3 Протозанова, 16 </t>
  </si>
  <si>
    <t xml:space="preserve"> Протозанова, 16 к. 1 </t>
  </si>
  <si>
    <t xml:space="preserve"> Протозанова, 16 к. 2</t>
  </si>
  <si>
    <t xml:space="preserve">ВРУ-2 Протозанова, 16 </t>
  </si>
  <si>
    <t>улич.освещение</t>
  </si>
  <si>
    <t>74 (1669)</t>
  </si>
  <si>
    <t>ВРУ-1 Протозанова 18 к 1</t>
  </si>
  <si>
    <t>ВРУ-2 Протозанова 18 к 1</t>
  </si>
  <si>
    <t>ВРУ-3 Протозанова 18 к 1</t>
  </si>
  <si>
    <t>Протозанова 20</t>
  </si>
  <si>
    <t>Протозанова 18</t>
  </si>
  <si>
    <t>Протозанова 18, к.1</t>
  </si>
  <si>
    <t>ВРУ ГП-3</t>
  </si>
  <si>
    <t>ул.осв.</t>
  </si>
  <si>
    <t>75 (1748)</t>
  </si>
  <si>
    <t>Протозанова 12к.1 вру-1</t>
  </si>
  <si>
    <t>Протозанова 12к.1 вру-2</t>
  </si>
  <si>
    <t>Протозанова 12к.1 вру-3</t>
  </si>
  <si>
    <t>Протозанова 14  ввод-1</t>
  </si>
  <si>
    <t>Протозанова 12 ввод-1</t>
  </si>
  <si>
    <t>Уличное освещение яч. 19</t>
  </si>
  <si>
    <t>Протозанова 14  ввод-2</t>
  </si>
  <si>
    <t>Протозанова 12 ввод-2</t>
  </si>
  <si>
    <t>76 (1749)</t>
  </si>
  <si>
    <t>Протоз.10 ВРУ-1 вв.1</t>
  </si>
  <si>
    <t>Протоз.10 ВРУ-2 вв.1</t>
  </si>
  <si>
    <t>Протоз.10 ВРУ-3 вв.1</t>
  </si>
  <si>
    <t>Протоз.10 к.2 вв.1</t>
  </si>
  <si>
    <t>Протоз.10 к.1 вв.1</t>
  </si>
  <si>
    <t>Протоз.10 ВРУ-1 вв.2</t>
  </si>
  <si>
    <t>Протоз.10 ВРУ-2 вв.2</t>
  </si>
  <si>
    <t>Протоз.10 ВРУ-3 вв.2</t>
  </si>
  <si>
    <t>Протоз.10 к.2 вв.2</t>
  </si>
  <si>
    <t>Протоз.10 к.1 вв.2</t>
  </si>
  <si>
    <t>77 (1750)</t>
  </si>
  <si>
    <t>ГП-5/6 ВРУ-1 ввод-1</t>
  </si>
  <si>
    <t>ГП-4 ВРУ-1 ввод-1</t>
  </si>
  <si>
    <t>ГП-4 ВРУ-3 ввод-1</t>
  </si>
  <si>
    <t>ГП-5 ВРУ-2 ввод-1</t>
  </si>
  <si>
    <t>ГП-4</t>
  </si>
  <si>
    <t>ГП-6 ВРУ-1 ввод-1</t>
  </si>
  <si>
    <t>ГП-6 ВРУ-2 ввод-1</t>
  </si>
  <si>
    <t>ГП-6 ВРУ-3 ввод-1</t>
  </si>
  <si>
    <t>ГП-5 ВРУ-3 ввод-1</t>
  </si>
  <si>
    <t>ГП-5/6 ВРУ-2 ввод-2</t>
  </si>
  <si>
    <t>ГП-6 ВРУ-1 ввод-2</t>
  </si>
  <si>
    <t>ГП-6 ВРУ-2 ввод-2</t>
  </si>
  <si>
    <t>ГП-4 ВРУ-2 ввод-2</t>
  </si>
  <si>
    <t>ГП-4 ВРУ-3 ввод-2</t>
  </si>
  <si>
    <t>ГП-5 ВРУ-1</t>
  </si>
  <si>
    <t>ГП-5 ВРУ-2 ввод-2</t>
  </si>
  <si>
    <t>ГП-6 ВРУ-3 ввод-2</t>
  </si>
  <si>
    <t>78 (1751)</t>
  </si>
  <si>
    <t>ГП-1 ВРУ-1 Протозанова 4</t>
  </si>
  <si>
    <t xml:space="preserve"> Салмана Фармана 26, к.2</t>
  </si>
  <si>
    <t xml:space="preserve">  ВРУ-2 Метрополис м-н</t>
  </si>
  <si>
    <t>ГП-1 ВРУ-2 Протозанова 4</t>
  </si>
  <si>
    <t>КНС</t>
  </si>
  <si>
    <t>ГП-1 ВРУ-1 офис Протозанова 4</t>
  </si>
  <si>
    <t>ГП-3</t>
  </si>
  <si>
    <t>неизвестно</t>
  </si>
  <si>
    <t>ВРУ-1 Протозанова 4</t>
  </si>
  <si>
    <t xml:space="preserve">ГП-2 </t>
  </si>
  <si>
    <t xml:space="preserve"> ГП-1.1 Метрополис м-н</t>
  </si>
  <si>
    <t xml:space="preserve"> ВРУ-2 офисы Протзанова 4</t>
  </si>
  <si>
    <t>Уличное освещение</t>
  </si>
  <si>
    <t xml:space="preserve"> ВРУ-1 офис Протозанова 4</t>
  </si>
  <si>
    <t>79 (1655)</t>
  </si>
  <si>
    <t xml:space="preserve"> Менд. 7-1 ГП-1-1</t>
  </si>
  <si>
    <t>Менд. 9-1 ГП-1-2</t>
  </si>
  <si>
    <t>Зелинск. 18 ГП-1-3</t>
  </si>
  <si>
    <t>Зелинск. 16 ГП-1-4</t>
  </si>
  <si>
    <t>паркинг закрытый</t>
  </si>
  <si>
    <t>КРМ</t>
  </si>
  <si>
    <t>Зелинск. 18-2 ГП-1-3</t>
  </si>
  <si>
    <t>Менд. 9-2 ГП-1-1</t>
  </si>
  <si>
    <t>Менд. 7-2 ГП-1-2</t>
  </si>
  <si>
    <t>Зелинск. 16-2 ГП-1-4</t>
  </si>
  <si>
    <t>автостоянка 2 ГП 1-3</t>
  </si>
  <si>
    <t>Уличноу освещение</t>
  </si>
  <si>
    <t>80 (30)</t>
  </si>
  <si>
    <t>мира 25</t>
  </si>
  <si>
    <t>мира 27</t>
  </si>
  <si>
    <t>мира 31</t>
  </si>
  <si>
    <t>ВРУ ГП-2 ввод-1</t>
  </si>
  <si>
    <t>ВРУ ГП-3 ввод-1</t>
  </si>
  <si>
    <t>ВРУ ГП-1 ввод-1</t>
  </si>
  <si>
    <t>общ. (400А)</t>
  </si>
  <si>
    <t>ВРУ ГП-3 ввод-2</t>
  </si>
  <si>
    <t>ВРУ ГП-1 ввод-2</t>
  </si>
  <si>
    <t>ВРУ ГП-2 ввод-2</t>
  </si>
  <si>
    <t>81 (1332)</t>
  </si>
  <si>
    <t>свар.цех (250А)</t>
  </si>
  <si>
    <t>цех-2 (200А)</t>
  </si>
  <si>
    <t>склад</t>
  </si>
  <si>
    <t>цех-3 (200А)</t>
  </si>
  <si>
    <t>96 (2519)</t>
  </si>
  <si>
    <t>97(1349)</t>
  </si>
  <si>
    <t>100 (2044)</t>
  </si>
  <si>
    <t>104 (819)</t>
  </si>
  <si>
    <t>105 (938)</t>
  </si>
  <si>
    <t>Л-1 (250А)</t>
  </si>
  <si>
    <t>Л-2 (250А)</t>
  </si>
  <si>
    <t>120 (716)</t>
  </si>
  <si>
    <t>121 (1316)</t>
  </si>
  <si>
    <t>Л-3 (100А)</t>
  </si>
  <si>
    <t>122 (1181)</t>
  </si>
  <si>
    <t>Л-1 (250)</t>
  </si>
  <si>
    <t>Л-2 (200)</t>
  </si>
  <si>
    <t>Л-3 (200)</t>
  </si>
  <si>
    <t>Л-4 (200)</t>
  </si>
  <si>
    <t>123 (72)</t>
  </si>
  <si>
    <t>145 (1477)</t>
  </si>
  <si>
    <t>Л-3 (250А)</t>
  </si>
  <si>
    <t>146 (23)</t>
  </si>
  <si>
    <t>монетка</t>
  </si>
  <si>
    <t>М.Видео</t>
  </si>
  <si>
    <t>соб.нуж. Мод-2</t>
  </si>
  <si>
    <t>монетка ЦХМ</t>
  </si>
  <si>
    <t>АВР мод-1</t>
  </si>
  <si>
    <t>модуль-5</t>
  </si>
  <si>
    <t>150 (2149)</t>
  </si>
  <si>
    <t>151 (1870)</t>
  </si>
  <si>
    <t>152 (45)</t>
  </si>
  <si>
    <t>153 (250)</t>
  </si>
  <si>
    <t>л-1 (160А)</t>
  </si>
  <si>
    <t>л-2 (250А)</t>
  </si>
  <si>
    <t>л-3 (160А)</t>
  </si>
  <si>
    <t>л-4 (250А)</t>
  </si>
  <si>
    <t>155 (2126)</t>
  </si>
  <si>
    <t>156 (869)</t>
  </si>
  <si>
    <t xml:space="preserve"> Л-2 (100А)</t>
  </si>
  <si>
    <t>161 (1600)</t>
  </si>
  <si>
    <t>Л-7</t>
  </si>
  <si>
    <t>Л-8</t>
  </si>
  <si>
    <t>Л-9</t>
  </si>
  <si>
    <t>Л-10</t>
  </si>
  <si>
    <t>Л-11</t>
  </si>
  <si>
    <t>л-7</t>
  </si>
  <si>
    <t>л-8</t>
  </si>
  <si>
    <t>л-9</t>
  </si>
  <si>
    <t>л-10</t>
  </si>
  <si>
    <t>л-11</t>
  </si>
  <si>
    <t>162 (1502)</t>
  </si>
  <si>
    <t>164 (2052)</t>
  </si>
  <si>
    <t>Л-1,2(320А)</t>
  </si>
  <si>
    <t>Л-3(160А)</t>
  </si>
  <si>
    <t>Л-4(160А)</t>
  </si>
  <si>
    <t>Л-5(160А)</t>
  </si>
  <si>
    <t>165 (2054)</t>
  </si>
  <si>
    <t>улич.осв.</t>
  </si>
  <si>
    <t>250А</t>
  </si>
  <si>
    <t>160А</t>
  </si>
  <si>
    <t>166 (2107)</t>
  </si>
  <si>
    <t>л-1 (250А)</t>
  </si>
  <si>
    <t>л-3 (63А) у.о.</t>
  </si>
  <si>
    <t>л-4 (63А) у.о.</t>
  </si>
  <si>
    <t>л-1 (100А)</t>
  </si>
  <si>
    <t>л-2(резерв)</t>
  </si>
  <si>
    <t>л-3(40А)</t>
  </si>
  <si>
    <t>168 (1695)</t>
  </si>
  <si>
    <t>168(1694)</t>
  </si>
  <si>
    <t>радуга</t>
  </si>
  <si>
    <t>ТМ-400</t>
  </si>
  <si>
    <t>170 (2844)</t>
  </si>
  <si>
    <t>173 (126)</t>
  </si>
  <si>
    <t>ГРЩ (250А)</t>
  </si>
  <si>
    <t>скважина (50А)</t>
  </si>
  <si>
    <t>вахта (25А)</t>
  </si>
  <si>
    <t>котельная (100А)</t>
  </si>
  <si>
    <t>174 (127)</t>
  </si>
  <si>
    <t>АВР-2(630А)</t>
  </si>
  <si>
    <t>насосная((100А)</t>
  </si>
  <si>
    <t>фекал.насос(50А)</t>
  </si>
  <si>
    <t>175 (036)</t>
  </si>
  <si>
    <t>176 (1209)</t>
  </si>
  <si>
    <t>177 (070)</t>
  </si>
  <si>
    <t>178 (957)</t>
  </si>
  <si>
    <t>гинекология</t>
  </si>
  <si>
    <t>Ершов Хаус</t>
  </si>
  <si>
    <t>Менделеев Хаус</t>
  </si>
  <si>
    <t>179 (112)</t>
  </si>
  <si>
    <t>л-1 молоток</t>
  </si>
  <si>
    <t>л-2Зажигалка</t>
  </si>
  <si>
    <t>л-3 резерв</t>
  </si>
  <si>
    <t>184 (576)</t>
  </si>
  <si>
    <t>л-4(250А)</t>
  </si>
  <si>
    <t>Л-5(400А)</t>
  </si>
  <si>
    <t>РММ 400</t>
  </si>
  <si>
    <t>Бухгалтерия 400</t>
  </si>
  <si>
    <t>Завод 400</t>
  </si>
  <si>
    <t>Агар 250</t>
  </si>
  <si>
    <t>Линокон-1 250</t>
  </si>
  <si>
    <t>СБ№4 250</t>
  </si>
  <si>
    <t>Л-16</t>
  </si>
  <si>
    <t>187 (1185)</t>
  </si>
  <si>
    <t>л-2 (200А)</t>
  </si>
  <si>
    <t>л-3 (200А)</t>
  </si>
  <si>
    <t>л-4 (100А)</t>
  </si>
  <si>
    <t>Л-5 (80А)</t>
  </si>
  <si>
    <t>Л-3 (125А)</t>
  </si>
  <si>
    <t>ШВУ-200</t>
  </si>
  <si>
    <t>195 (2)</t>
  </si>
  <si>
    <t>Л-1 (400А)</t>
  </si>
  <si>
    <t>Л-2 (400А)</t>
  </si>
  <si>
    <t>Л-4 (400А)</t>
  </si>
  <si>
    <t>196 (3)</t>
  </si>
  <si>
    <t>л-2 (400А)</t>
  </si>
  <si>
    <t>л-3 (315А)</t>
  </si>
  <si>
    <t>л-4 (400А)</t>
  </si>
  <si>
    <t>197 (1)</t>
  </si>
  <si>
    <t>л-1(250А)</t>
  </si>
  <si>
    <t>л-3 (250А)</t>
  </si>
  <si>
    <t>уличн.осв.</t>
  </si>
  <si>
    <t>199 (1517)</t>
  </si>
  <si>
    <t>201 (1170)</t>
  </si>
  <si>
    <t>л-1 (200А)</t>
  </si>
  <si>
    <t>л-2 (100А)</t>
  </si>
  <si>
    <t>л-3 (УЛ.осв.)</t>
  </si>
  <si>
    <t>ВРУ-1 Фармана Салмана 26, оф</t>
  </si>
  <si>
    <t>ВРУ-2  Фар. Салм. 26</t>
  </si>
  <si>
    <t>ВРУ-2  Фар.Салм. 26</t>
  </si>
  <si>
    <t>ВРУ-1,ввод-1 Фар.Салм. 26</t>
  </si>
  <si>
    <t>ВРУ-2</t>
  </si>
  <si>
    <t>ВРУ-2 Времянка</t>
  </si>
  <si>
    <t>магазин Фар.Салмана 26 к.1</t>
  </si>
  <si>
    <t>Фар. Салм. 26. к.1</t>
  </si>
  <si>
    <t>ВРУ-1 ввод-2 Фар. Салм. 26</t>
  </si>
  <si>
    <t>ВРУ-1 ввод-2</t>
  </si>
  <si>
    <t>ВРУ-2 ввод-2</t>
  </si>
  <si>
    <t>ВРУ-2 ввод-2 Фар.Салм. 26</t>
  </si>
  <si>
    <t>ВРУ-1 Времянка</t>
  </si>
  <si>
    <t>уличное освещение</t>
  </si>
  <si>
    <t>ВРУ-1 магазин Салм. 26</t>
  </si>
  <si>
    <t>стройка ГП-7/10 ВРУ-1</t>
  </si>
  <si>
    <t>204 (1783)</t>
  </si>
  <si>
    <t>вру.1-1 гол.10, п-1</t>
  </si>
  <si>
    <t>вру.1-1 гол.24А/1 п-1</t>
  </si>
  <si>
    <t>вру.2-1 гол.10, п-2</t>
  </si>
  <si>
    <t>вру.2-2 гол.24А/1 п-2</t>
  </si>
  <si>
    <t>вру.3-1 гол.10 п-3</t>
  </si>
  <si>
    <t>ВРУ-1,2 ввод-1 Голышева, 6а к.2</t>
  </si>
  <si>
    <t>ВРУ-1,1 ГП-2.2 Голышева, 6а, к.1</t>
  </si>
  <si>
    <t>ВРУ-2.1 Голышева, 6а к.1</t>
  </si>
  <si>
    <t>ВРУ-2.2 Голышева, 6а к.2 п.2</t>
  </si>
  <si>
    <t>ВРУ-1-2 Голышева. 10</t>
  </si>
  <si>
    <t>ВРУ-1-2 Голышева. 24а</t>
  </si>
  <si>
    <t>ВРУ-2-2 Голышева, 10</t>
  </si>
  <si>
    <t>ВРУ-2-2 Голышева, 24а</t>
  </si>
  <si>
    <t>ВРУ-3-2 Голышева, 10</t>
  </si>
  <si>
    <t>ВРУ-1-1 Голышева, 6а к.1 ГП.2.2 п2</t>
  </si>
  <si>
    <t>ВРУ-2-1 Голышева, 6ак.1 п.1</t>
  </si>
  <si>
    <t>ВРУ-1.2Голышева, 6а, к.2 п.1</t>
  </si>
  <si>
    <t>ВРУ-1.2Голышева, 6а, к.2 п.2</t>
  </si>
  <si>
    <t>63             (160)</t>
  </si>
  <si>
    <t>л-5 (250А)</t>
  </si>
  <si>
    <t>208 (2964)</t>
  </si>
  <si>
    <t>209 (574)</t>
  </si>
  <si>
    <t>210 (507)</t>
  </si>
  <si>
    <t>(320А)</t>
  </si>
  <si>
    <t>л-4 (125А)</t>
  </si>
  <si>
    <t>л-5 (160А)</t>
  </si>
  <si>
    <t>100А</t>
  </si>
  <si>
    <t>200А</t>
  </si>
  <si>
    <t>л-2(250А)</t>
  </si>
  <si>
    <t>л-1(100А)</t>
  </si>
  <si>
    <t>л-2(160А)</t>
  </si>
  <si>
    <t>л-3(160А)</t>
  </si>
  <si>
    <t>пекарня</t>
  </si>
  <si>
    <t>пожарка</t>
  </si>
  <si>
    <t>контора</t>
  </si>
  <si>
    <t>гараж</t>
  </si>
  <si>
    <t>кондитерский цех</t>
  </si>
  <si>
    <t>производство</t>
  </si>
  <si>
    <t>4 кварт.</t>
  </si>
  <si>
    <t>АГЗС</t>
  </si>
  <si>
    <t>Арочник</t>
  </si>
  <si>
    <t>Столярный цех</t>
  </si>
  <si>
    <t>Цех переработки</t>
  </si>
  <si>
    <t>установлена</t>
  </si>
  <si>
    <t>25.11.2021 г.</t>
  </si>
  <si>
    <t>генератор (250А)</t>
  </si>
  <si>
    <t>контора (250А)</t>
  </si>
  <si>
    <t>подоконник (630А)</t>
  </si>
  <si>
    <t>новый миксер (630А)</t>
  </si>
  <si>
    <t>цех-1 (400А)</t>
  </si>
  <si>
    <t>цех-2 (400А)</t>
  </si>
  <si>
    <t>ламин.дробилка (400А)</t>
  </si>
  <si>
    <t>189(2153)</t>
  </si>
  <si>
    <t>190(2151)</t>
  </si>
  <si>
    <t>191(2150)</t>
  </si>
  <si>
    <t>192(2168)</t>
  </si>
  <si>
    <t>193(2167)</t>
  </si>
  <si>
    <t>194(2152)</t>
  </si>
  <si>
    <t xml:space="preserve"> </t>
  </si>
  <si>
    <t>209 (1112)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</si>
</sst>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" fontId="3" fillId="0" borderId="7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3" fontId="3" fillId="0" borderId="7" xfId="1" applyNumberFormat="1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2" fontId="3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1"/>
  <sheetViews>
    <sheetView tabSelected="1" workbookViewId="0">
      <selection activeCell="J10" sqref="J10:J11"/>
    </sheetView>
  </sheetViews>
  <sheetFormatPr defaultRowHeight="15" x14ac:dyDescent="0.25"/>
  <cols>
    <col min="1" max="1" width="23.28515625" customWidth="1"/>
    <col min="2" max="2" width="21.42578125" customWidth="1"/>
    <col min="3" max="3" width="24.28515625" customWidth="1"/>
    <col min="4" max="4" width="22.85546875" customWidth="1"/>
    <col min="5" max="5" width="23.140625" customWidth="1"/>
    <col min="6" max="6" width="22" customWidth="1"/>
    <col min="7" max="7" width="26.140625" customWidth="1"/>
    <col min="8" max="8" width="26.5703125" customWidth="1"/>
    <col min="9" max="9" width="23.42578125" customWidth="1"/>
  </cols>
  <sheetData>
    <row r="1" spans="1:10" ht="18.75" x14ac:dyDescent="0.25">
      <c r="A1" s="48" t="s">
        <v>0</v>
      </c>
      <c r="B1" s="51" t="s">
        <v>1</v>
      </c>
      <c r="C1" s="51" t="s">
        <v>2</v>
      </c>
      <c r="D1" s="68">
        <v>2022</v>
      </c>
      <c r="E1" s="68"/>
      <c r="F1" s="69"/>
      <c r="G1" s="70" t="s">
        <v>3</v>
      </c>
      <c r="H1" s="73" t="s">
        <v>4</v>
      </c>
      <c r="I1" s="48" t="s">
        <v>5</v>
      </c>
    </row>
    <row r="2" spans="1:10" ht="18.75" x14ac:dyDescent="0.25">
      <c r="A2" s="49"/>
      <c r="B2" s="52"/>
      <c r="C2" s="52"/>
      <c r="D2" s="65" t="s">
        <v>6</v>
      </c>
      <c r="E2" s="66"/>
      <c r="F2" s="67"/>
      <c r="G2" s="71"/>
      <c r="H2" s="74"/>
      <c r="I2" s="49"/>
    </row>
    <row r="3" spans="1:10" ht="18.75" x14ac:dyDescent="0.25">
      <c r="A3" s="50"/>
      <c r="B3" s="53"/>
      <c r="C3" s="53"/>
      <c r="D3" s="2" t="s">
        <v>7</v>
      </c>
      <c r="E3" s="2" t="s">
        <v>8</v>
      </c>
      <c r="F3" s="2" t="s">
        <v>9</v>
      </c>
      <c r="G3" s="72"/>
      <c r="H3" s="75"/>
      <c r="I3" s="50"/>
    </row>
    <row r="4" spans="1:10" ht="18.75" x14ac:dyDescent="0.25">
      <c r="A4" s="3">
        <v>5</v>
      </c>
      <c r="B4" s="4">
        <v>1000</v>
      </c>
      <c r="C4" s="4"/>
      <c r="D4" s="31"/>
      <c r="E4" s="31"/>
      <c r="F4" s="31"/>
      <c r="G4" s="6"/>
      <c r="H4" s="6"/>
      <c r="I4" s="4"/>
    </row>
    <row r="5" spans="1:10" ht="18.75" x14ac:dyDescent="0.25">
      <c r="A5" s="48">
        <v>6</v>
      </c>
      <c r="B5" s="4">
        <v>1000</v>
      </c>
      <c r="C5" s="4" t="s">
        <v>10</v>
      </c>
      <c r="D5" s="31"/>
      <c r="E5" s="31"/>
      <c r="F5" s="31"/>
      <c r="G5" s="6"/>
      <c r="H5" s="6"/>
      <c r="I5" s="4"/>
    </row>
    <row r="6" spans="1:10" ht="18.75" x14ac:dyDescent="0.25">
      <c r="A6" s="49"/>
      <c r="B6" s="4">
        <v>1000</v>
      </c>
      <c r="C6" s="4" t="s">
        <v>11</v>
      </c>
      <c r="D6" s="31"/>
      <c r="E6" s="31"/>
      <c r="F6" s="31"/>
      <c r="G6" s="6"/>
      <c r="H6" s="6"/>
      <c r="I6" s="4"/>
    </row>
    <row r="7" spans="1:10" ht="18.75" x14ac:dyDescent="0.25">
      <c r="A7" s="50"/>
      <c r="B7" s="4"/>
      <c r="C7" s="4" t="s">
        <v>12</v>
      </c>
      <c r="D7" s="31"/>
      <c r="E7" s="31"/>
      <c r="F7" s="31"/>
      <c r="G7" s="6"/>
      <c r="H7" s="6"/>
      <c r="I7" s="4"/>
    </row>
    <row r="8" spans="1:10" ht="18.75" x14ac:dyDescent="0.25">
      <c r="A8" s="4">
        <v>7</v>
      </c>
      <c r="B8" s="4">
        <v>1000</v>
      </c>
      <c r="C8" s="4"/>
      <c r="D8" s="31"/>
      <c r="E8" s="31"/>
      <c r="F8" s="31"/>
      <c r="G8" s="6"/>
      <c r="H8" s="6"/>
      <c r="I8" s="4"/>
    </row>
    <row r="9" spans="1:10" ht="18.75" x14ac:dyDescent="0.25">
      <c r="A9" s="48">
        <v>10</v>
      </c>
      <c r="B9" s="4">
        <v>400</v>
      </c>
      <c r="C9" s="4" t="s">
        <v>10</v>
      </c>
      <c r="D9" s="31"/>
      <c r="E9" s="31"/>
      <c r="F9" s="31"/>
      <c r="G9" s="6"/>
      <c r="H9" s="6"/>
      <c r="I9" s="4"/>
    </row>
    <row r="10" spans="1:10" ht="18.75" x14ac:dyDescent="0.25">
      <c r="A10" s="49"/>
      <c r="B10" s="4">
        <v>400</v>
      </c>
      <c r="C10" s="4" t="s">
        <v>11</v>
      </c>
      <c r="D10" s="31"/>
      <c r="E10" s="31"/>
      <c r="F10" s="31"/>
      <c r="G10" s="6"/>
      <c r="H10" s="6"/>
      <c r="I10" s="4"/>
      <c r="J10">
        <v>4</v>
      </c>
    </row>
    <row r="11" spans="1:10" ht="18.75" x14ac:dyDescent="0.25">
      <c r="A11" s="50"/>
      <c r="B11" s="4"/>
      <c r="C11" s="4" t="s">
        <v>12</v>
      </c>
      <c r="D11" s="31"/>
      <c r="E11" s="31"/>
      <c r="F11" s="31"/>
      <c r="G11" s="6"/>
      <c r="H11" s="6"/>
      <c r="I11" s="4"/>
    </row>
    <row r="12" spans="1:10" ht="18.75" x14ac:dyDescent="0.25">
      <c r="A12" s="48">
        <v>15</v>
      </c>
      <c r="B12" s="4">
        <v>1000</v>
      </c>
      <c r="C12" s="4"/>
      <c r="D12" s="31"/>
      <c r="E12" s="31"/>
      <c r="F12" s="31"/>
      <c r="G12" s="6"/>
      <c r="H12" s="6"/>
      <c r="I12" s="4"/>
    </row>
    <row r="13" spans="1:10" ht="18.75" x14ac:dyDescent="0.25">
      <c r="A13" s="49"/>
      <c r="B13" s="4">
        <v>1000</v>
      </c>
      <c r="C13" s="4"/>
      <c r="D13" s="31"/>
      <c r="E13" s="31"/>
      <c r="F13" s="31"/>
      <c r="G13" s="6"/>
      <c r="H13" s="6"/>
      <c r="I13" s="4"/>
    </row>
    <row r="14" spans="1:10" ht="18.75" x14ac:dyDescent="0.25">
      <c r="A14" s="48">
        <v>16</v>
      </c>
      <c r="B14" s="4">
        <v>1000</v>
      </c>
      <c r="C14" s="4"/>
      <c r="D14" s="31"/>
      <c r="E14" s="31"/>
      <c r="F14" s="31"/>
      <c r="G14" s="6"/>
      <c r="H14" s="6"/>
      <c r="I14" s="4"/>
    </row>
    <row r="15" spans="1:10" ht="18.75" x14ac:dyDescent="0.25">
      <c r="A15" s="50"/>
      <c r="B15" s="4">
        <v>1000</v>
      </c>
      <c r="C15" s="4"/>
      <c r="D15" s="31"/>
      <c r="E15" s="31"/>
      <c r="F15" s="31"/>
      <c r="G15" s="6"/>
      <c r="H15" s="6"/>
      <c r="I15" s="4"/>
    </row>
    <row r="16" spans="1:10" ht="18.75" x14ac:dyDescent="0.25">
      <c r="A16" s="4" t="s">
        <v>13</v>
      </c>
      <c r="B16" s="4">
        <v>630</v>
      </c>
      <c r="C16" s="4"/>
      <c r="D16" s="31"/>
      <c r="E16" s="31"/>
      <c r="F16" s="31"/>
      <c r="G16" s="6"/>
      <c r="H16" s="6"/>
      <c r="I16" s="4"/>
    </row>
    <row r="17" spans="1:9" ht="18.75" x14ac:dyDescent="0.25">
      <c r="A17" s="48">
        <v>9</v>
      </c>
      <c r="B17" s="48">
        <v>400</v>
      </c>
      <c r="C17" s="4" t="s">
        <v>14</v>
      </c>
      <c r="D17" s="32">
        <v>0</v>
      </c>
      <c r="E17" s="32">
        <v>0</v>
      </c>
      <c r="F17" s="32">
        <v>0</v>
      </c>
      <c r="G17" s="33"/>
      <c r="H17" s="33"/>
      <c r="I17" s="4"/>
    </row>
    <row r="18" spans="1:9" ht="18.75" x14ac:dyDescent="0.25">
      <c r="A18" s="49"/>
      <c r="B18" s="49"/>
      <c r="C18" s="4" t="s">
        <v>15</v>
      </c>
      <c r="D18" s="32">
        <v>0</v>
      </c>
      <c r="E18" s="32">
        <v>0</v>
      </c>
      <c r="F18" s="32">
        <v>0</v>
      </c>
      <c r="G18" s="33"/>
      <c r="H18" s="33"/>
      <c r="I18" s="4"/>
    </row>
    <row r="19" spans="1:9" ht="18.75" x14ac:dyDescent="0.25">
      <c r="A19" s="49"/>
      <c r="B19" s="49"/>
      <c r="C19" s="4" t="s">
        <v>16</v>
      </c>
      <c r="D19" s="32"/>
      <c r="E19" s="32"/>
      <c r="F19" s="32"/>
      <c r="G19" s="33"/>
      <c r="H19" s="33"/>
      <c r="I19" s="4"/>
    </row>
    <row r="20" spans="1:9" ht="18.75" x14ac:dyDescent="0.25">
      <c r="A20" s="49"/>
      <c r="B20" s="49"/>
      <c r="C20" s="4" t="s">
        <v>17</v>
      </c>
      <c r="D20" s="32">
        <v>0</v>
      </c>
      <c r="E20" s="32">
        <v>0</v>
      </c>
      <c r="F20" s="32">
        <v>0</v>
      </c>
      <c r="G20" s="33"/>
      <c r="H20" s="33"/>
      <c r="I20" s="4"/>
    </row>
    <row r="21" spans="1:9" ht="18.75" x14ac:dyDescent="0.25">
      <c r="A21" s="49"/>
      <c r="B21" s="49"/>
      <c r="C21" s="4" t="s">
        <v>18</v>
      </c>
      <c r="D21" s="32"/>
      <c r="E21" s="32"/>
      <c r="F21" s="32"/>
      <c r="G21" s="33"/>
      <c r="H21" s="33"/>
      <c r="I21" s="4"/>
    </row>
    <row r="22" spans="1:9" ht="18.75" x14ac:dyDescent="0.25">
      <c r="A22" s="50"/>
      <c r="B22" s="50"/>
      <c r="C22" s="4" t="s">
        <v>12</v>
      </c>
      <c r="D22" s="32"/>
      <c r="E22" s="32">
        <f t="shared" ref="E22:F22" si="0">E21+E20+E19+E18+E17</f>
        <v>0</v>
      </c>
      <c r="F22" s="32">
        <f t="shared" si="0"/>
        <v>0</v>
      </c>
      <c r="G22" s="33">
        <f>0.22*(F22+E22+D22)</f>
        <v>0</v>
      </c>
      <c r="H22" s="33">
        <f>G22*100/400</f>
        <v>0</v>
      </c>
      <c r="I22" s="4"/>
    </row>
    <row r="23" spans="1:9" ht="18.75" x14ac:dyDescent="0.25">
      <c r="A23" s="48">
        <v>10</v>
      </c>
      <c r="B23" s="48">
        <v>400</v>
      </c>
      <c r="C23" s="4" t="s">
        <v>19</v>
      </c>
      <c r="D23" s="32"/>
      <c r="E23" s="32"/>
      <c r="F23" s="32"/>
      <c r="G23" s="33"/>
      <c r="H23" s="33"/>
      <c r="I23" s="4"/>
    </row>
    <row r="24" spans="1:9" ht="18.75" x14ac:dyDescent="0.25">
      <c r="A24" s="49"/>
      <c r="B24" s="49"/>
      <c r="C24" s="4" t="s">
        <v>20</v>
      </c>
      <c r="D24" s="32"/>
      <c r="E24" s="32"/>
      <c r="F24" s="32"/>
      <c r="G24" s="33"/>
      <c r="H24" s="33"/>
      <c r="I24" s="4"/>
    </row>
    <row r="25" spans="1:9" ht="18.75" x14ac:dyDescent="0.25">
      <c r="A25" s="49"/>
      <c r="B25" s="49"/>
      <c r="C25" s="4" t="s">
        <v>21</v>
      </c>
      <c r="D25" s="32"/>
      <c r="E25" s="32"/>
      <c r="F25" s="32"/>
      <c r="G25" s="33"/>
      <c r="H25" s="33"/>
      <c r="I25" s="4"/>
    </row>
    <row r="26" spans="1:9" ht="18.75" x14ac:dyDescent="0.25">
      <c r="A26" s="49"/>
      <c r="B26" s="49"/>
      <c r="C26" s="4" t="s">
        <v>22</v>
      </c>
      <c r="D26" s="32">
        <v>0</v>
      </c>
      <c r="E26" s="32">
        <v>0</v>
      </c>
      <c r="F26" s="32">
        <v>0</v>
      </c>
      <c r="G26" s="33"/>
      <c r="H26" s="33"/>
      <c r="I26" s="4"/>
    </row>
    <row r="27" spans="1:9" ht="18.75" x14ac:dyDescent="0.25">
      <c r="A27" s="50"/>
      <c r="B27" s="50"/>
      <c r="C27" s="4" t="s">
        <v>12</v>
      </c>
      <c r="D27" s="32"/>
      <c r="E27" s="32">
        <f t="shared" ref="E27:F27" si="1">E26+E25+E24+E23</f>
        <v>0</v>
      </c>
      <c r="F27" s="32">
        <f t="shared" si="1"/>
        <v>0</v>
      </c>
      <c r="G27" s="33">
        <f>0.22*(F27+E27+D27)</f>
        <v>0</v>
      </c>
      <c r="H27" s="33">
        <f>G27*100/400</f>
        <v>0</v>
      </c>
      <c r="I27" s="4"/>
    </row>
    <row r="28" spans="1:9" ht="18.75" x14ac:dyDescent="0.25">
      <c r="A28" s="4" t="s">
        <v>23</v>
      </c>
      <c r="B28" s="4"/>
      <c r="C28" s="4"/>
      <c r="D28" s="34"/>
      <c r="E28" s="34"/>
      <c r="F28" s="34"/>
      <c r="G28" s="7"/>
      <c r="H28" s="6"/>
      <c r="I28" s="4"/>
    </row>
    <row r="29" spans="1:9" ht="18.75" x14ac:dyDescent="0.25">
      <c r="A29" s="48">
        <v>1088</v>
      </c>
      <c r="B29" s="4">
        <v>2500</v>
      </c>
      <c r="C29" s="4"/>
      <c r="D29" s="34">
        <v>0</v>
      </c>
      <c r="E29" s="34">
        <v>0</v>
      </c>
      <c r="F29" s="34">
        <v>0</v>
      </c>
      <c r="G29" s="7"/>
      <c r="H29" s="6"/>
      <c r="I29" s="4"/>
    </row>
    <row r="30" spans="1:9" ht="18.75" x14ac:dyDescent="0.25">
      <c r="A30" s="49"/>
      <c r="B30" s="4">
        <v>2500</v>
      </c>
      <c r="C30" s="4"/>
      <c r="D30" s="34"/>
      <c r="E30" s="34"/>
      <c r="F30" s="34"/>
      <c r="G30" s="7"/>
      <c r="H30" s="6"/>
      <c r="I30" s="4"/>
    </row>
    <row r="31" spans="1:9" ht="18.75" x14ac:dyDescent="0.25">
      <c r="A31" s="50"/>
      <c r="B31" s="4" t="s">
        <v>12</v>
      </c>
      <c r="C31" s="4" t="s">
        <v>12</v>
      </c>
      <c r="D31" s="34">
        <f>D30+D29</f>
        <v>0</v>
      </c>
      <c r="E31" s="34">
        <f t="shared" ref="E31" si="2">E30+E29</f>
        <v>0</v>
      </c>
      <c r="F31" s="34"/>
      <c r="G31" s="7">
        <f>0.22*(F31+E31+D31)</f>
        <v>0</v>
      </c>
      <c r="H31" s="6">
        <f>G31*100/2500</f>
        <v>0</v>
      </c>
      <c r="I31" s="4"/>
    </row>
    <row r="32" spans="1:9" ht="18.75" x14ac:dyDescent="0.25">
      <c r="A32" s="48">
        <v>1019</v>
      </c>
      <c r="B32" s="4">
        <v>630</v>
      </c>
      <c r="C32" s="4"/>
      <c r="D32" s="35"/>
      <c r="E32" s="35"/>
      <c r="F32" s="35"/>
      <c r="G32" s="35">
        <f>0.22*(F32+E32+D32)</f>
        <v>0</v>
      </c>
      <c r="H32" s="36">
        <f>G32*100/630</f>
        <v>0</v>
      </c>
      <c r="I32" s="4"/>
    </row>
    <row r="33" spans="1:9" ht="18.75" x14ac:dyDescent="0.25">
      <c r="A33" s="50"/>
      <c r="B33" s="4">
        <v>630</v>
      </c>
      <c r="C33" s="4"/>
      <c r="D33" s="35"/>
      <c r="E33" s="35"/>
      <c r="F33" s="35"/>
      <c r="G33" s="35">
        <f>0.22*(F33+E33+D33)</f>
        <v>0</v>
      </c>
      <c r="H33" s="36">
        <f>G33*100/630</f>
        <v>0</v>
      </c>
      <c r="I33" s="4"/>
    </row>
    <row r="34" spans="1:9" ht="18.75" x14ac:dyDescent="0.25">
      <c r="A34" s="48">
        <v>947</v>
      </c>
      <c r="B34" s="4">
        <v>630</v>
      </c>
      <c r="C34" s="4"/>
      <c r="D34" s="35"/>
      <c r="E34" s="35"/>
      <c r="F34" s="35"/>
      <c r="G34" s="35">
        <f>0.22*(F34+E34+D34)</f>
        <v>0</v>
      </c>
      <c r="H34" s="36">
        <f>G34*100/630</f>
        <v>0</v>
      </c>
      <c r="I34" s="8"/>
    </row>
    <row r="35" spans="1:9" ht="18.75" x14ac:dyDescent="0.25">
      <c r="A35" s="49"/>
      <c r="B35" s="4">
        <v>630</v>
      </c>
      <c r="C35" s="4"/>
      <c r="D35" s="35"/>
      <c r="E35" s="35"/>
      <c r="F35" s="35"/>
      <c r="G35" s="35">
        <f t="shared" ref="G35:G36" si="3">0.22*(F35+E35+D35)</f>
        <v>0</v>
      </c>
      <c r="H35" s="36">
        <f t="shared" ref="H35:H36" si="4">G35*100/630</f>
        <v>0</v>
      </c>
      <c r="I35" s="8"/>
    </row>
    <row r="36" spans="1:9" ht="18.75" x14ac:dyDescent="0.25">
      <c r="A36" s="50"/>
      <c r="B36" s="4" t="s">
        <v>12</v>
      </c>
      <c r="C36" s="4" t="s">
        <v>12</v>
      </c>
      <c r="D36" s="35"/>
      <c r="E36" s="35">
        <f t="shared" ref="E36:F36" si="5">E35+E34</f>
        <v>0</v>
      </c>
      <c r="F36" s="35">
        <f t="shared" si="5"/>
        <v>0</v>
      </c>
      <c r="G36" s="35">
        <f t="shared" si="3"/>
        <v>0</v>
      </c>
      <c r="H36" s="36">
        <f t="shared" si="4"/>
        <v>0</v>
      </c>
      <c r="I36" s="8"/>
    </row>
    <row r="37" spans="1:9" ht="18.75" x14ac:dyDescent="0.25">
      <c r="A37" s="4">
        <v>35</v>
      </c>
      <c r="B37" s="4">
        <v>400</v>
      </c>
      <c r="C37" s="4"/>
      <c r="D37" s="35"/>
      <c r="E37" s="35"/>
      <c r="F37" s="35"/>
      <c r="G37" s="35">
        <f>0.22*(F37+E37+D37)</f>
        <v>0</v>
      </c>
      <c r="H37" s="36">
        <f>G37*100/400</f>
        <v>0</v>
      </c>
      <c r="I37" s="8"/>
    </row>
    <row r="38" spans="1:9" ht="18.75" x14ac:dyDescent="0.25">
      <c r="A38" s="48">
        <v>36</v>
      </c>
      <c r="B38" s="48">
        <v>630</v>
      </c>
      <c r="C38" s="9" t="s">
        <v>24</v>
      </c>
      <c r="D38" s="34">
        <v>0</v>
      </c>
      <c r="E38" s="34">
        <v>0</v>
      </c>
      <c r="F38" s="34">
        <v>0</v>
      </c>
      <c r="G38" s="7"/>
      <c r="H38" s="6"/>
      <c r="I38" s="4"/>
    </row>
    <row r="39" spans="1:9" ht="18.75" x14ac:dyDescent="0.25">
      <c r="A39" s="49"/>
      <c r="B39" s="49"/>
      <c r="C39" s="9" t="s">
        <v>25</v>
      </c>
      <c r="D39" s="34">
        <v>0</v>
      </c>
      <c r="E39" s="34">
        <v>0</v>
      </c>
      <c r="F39" s="34">
        <v>0</v>
      </c>
      <c r="G39" s="7"/>
      <c r="H39" s="6"/>
      <c r="I39" s="4"/>
    </row>
    <row r="40" spans="1:9" ht="18.75" x14ac:dyDescent="0.25">
      <c r="A40" s="49"/>
      <c r="B40" s="49"/>
      <c r="C40" s="4" t="s">
        <v>26</v>
      </c>
      <c r="D40" s="34">
        <v>0</v>
      </c>
      <c r="E40" s="34">
        <v>0</v>
      </c>
      <c r="F40" s="34">
        <v>0</v>
      </c>
      <c r="G40" s="7"/>
      <c r="H40" s="6"/>
      <c r="I40" s="4"/>
    </row>
    <row r="41" spans="1:9" ht="18.75" x14ac:dyDescent="0.25">
      <c r="A41" s="49"/>
      <c r="B41" s="49"/>
      <c r="C41" s="4" t="s">
        <v>27</v>
      </c>
      <c r="D41" s="34">
        <v>0</v>
      </c>
      <c r="E41" s="34">
        <v>0</v>
      </c>
      <c r="F41" s="34">
        <v>0</v>
      </c>
      <c r="G41" s="7"/>
      <c r="H41" s="6"/>
      <c r="I41" s="4"/>
    </row>
    <row r="42" spans="1:9" ht="18.75" x14ac:dyDescent="0.25">
      <c r="A42" s="49"/>
      <c r="B42" s="50"/>
      <c r="C42" s="4" t="s">
        <v>12</v>
      </c>
      <c r="D42" s="34">
        <v>0</v>
      </c>
      <c r="E42" s="34">
        <v>0</v>
      </c>
      <c r="F42" s="34">
        <v>0</v>
      </c>
      <c r="G42" s="7">
        <f>0.22*(F42+E42+D42)</f>
        <v>0</v>
      </c>
      <c r="H42" s="6">
        <v>0</v>
      </c>
      <c r="I42" s="4"/>
    </row>
    <row r="43" spans="1:9" ht="18.75" x14ac:dyDescent="0.25">
      <c r="A43" s="49"/>
      <c r="B43" s="48">
        <v>630</v>
      </c>
      <c r="C43" s="4" t="s">
        <v>28</v>
      </c>
      <c r="D43" s="34">
        <v>0</v>
      </c>
      <c r="E43" s="34">
        <v>0</v>
      </c>
      <c r="F43" s="34">
        <v>0</v>
      </c>
      <c r="G43" s="7"/>
      <c r="H43" s="6"/>
      <c r="I43" s="4"/>
    </row>
    <row r="44" spans="1:9" ht="18.75" x14ac:dyDescent="0.25">
      <c r="A44" s="49"/>
      <c r="B44" s="49"/>
      <c r="C44" s="4" t="s">
        <v>29</v>
      </c>
      <c r="D44" s="34">
        <v>0</v>
      </c>
      <c r="E44" s="34">
        <v>0</v>
      </c>
      <c r="F44" s="34">
        <v>0</v>
      </c>
      <c r="G44" s="7"/>
      <c r="H44" s="6"/>
      <c r="I44" s="4"/>
    </row>
    <row r="45" spans="1:9" ht="18.75" x14ac:dyDescent="0.25">
      <c r="A45" s="49"/>
      <c r="B45" s="49"/>
      <c r="C45" s="4" t="s">
        <v>26</v>
      </c>
      <c r="D45" s="34">
        <v>2</v>
      </c>
      <c r="E45" s="34">
        <v>0</v>
      </c>
      <c r="F45" s="34">
        <v>9</v>
      </c>
      <c r="G45" s="7"/>
      <c r="H45" s="6"/>
      <c r="I45" s="4"/>
    </row>
    <row r="46" spans="1:9" ht="18.75" x14ac:dyDescent="0.25">
      <c r="A46" s="49"/>
      <c r="B46" s="49"/>
      <c r="C46" s="4" t="s">
        <v>30</v>
      </c>
      <c r="D46" s="34">
        <v>0</v>
      </c>
      <c r="E46" s="34">
        <v>0</v>
      </c>
      <c r="F46" s="34">
        <v>0</v>
      </c>
      <c r="G46" s="7"/>
      <c r="H46" s="6"/>
      <c r="I46" s="4"/>
    </row>
    <row r="47" spans="1:9" ht="18.75" x14ac:dyDescent="0.25">
      <c r="A47" s="49"/>
      <c r="B47" s="49"/>
      <c r="C47" s="4" t="s">
        <v>31</v>
      </c>
      <c r="D47" s="34"/>
      <c r="E47" s="34"/>
      <c r="F47" s="34"/>
      <c r="G47" s="7"/>
      <c r="H47" s="6"/>
      <c r="I47" s="4"/>
    </row>
    <row r="48" spans="1:9" ht="18.75" x14ac:dyDescent="0.25">
      <c r="A48" s="50"/>
      <c r="B48" s="50"/>
      <c r="C48" s="4" t="s">
        <v>12</v>
      </c>
      <c r="D48" s="34"/>
      <c r="E48" s="34">
        <f t="shared" ref="E48" si="6">E47+E46+E45+E44+E43</f>
        <v>0</v>
      </c>
      <c r="F48" s="34"/>
      <c r="G48" s="7">
        <f>0.22*(F48+E48+D48)</f>
        <v>0</v>
      </c>
      <c r="H48" s="6">
        <f>G48*100/630</f>
        <v>0</v>
      </c>
      <c r="I48" s="4"/>
    </row>
    <row r="49" spans="1:9" ht="18.75" x14ac:dyDescent="0.25">
      <c r="A49" s="48">
        <v>37</v>
      </c>
      <c r="B49" s="48">
        <v>630</v>
      </c>
      <c r="C49" s="4" t="s">
        <v>32</v>
      </c>
      <c r="D49" s="32"/>
      <c r="E49" s="32"/>
      <c r="F49" s="32"/>
      <c r="G49" s="32"/>
      <c r="H49" s="33"/>
      <c r="I49" s="4"/>
    </row>
    <row r="50" spans="1:9" ht="18.75" x14ac:dyDescent="0.25">
      <c r="A50" s="49"/>
      <c r="B50" s="49"/>
      <c r="C50" s="4" t="s">
        <v>33</v>
      </c>
      <c r="D50" s="32"/>
      <c r="E50" s="32"/>
      <c r="F50" s="32"/>
      <c r="G50" s="32"/>
      <c r="H50" s="33"/>
      <c r="I50" s="4"/>
    </row>
    <row r="51" spans="1:9" ht="18.75" x14ac:dyDescent="0.25">
      <c r="A51" s="49"/>
      <c r="B51" s="49"/>
      <c r="C51" s="4" t="s">
        <v>34</v>
      </c>
      <c r="D51" s="32"/>
      <c r="E51" s="32"/>
      <c r="F51" s="32"/>
      <c r="G51" s="32"/>
      <c r="H51" s="33"/>
      <c r="I51" s="4"/>
    </row>
    <row r="52" spans="1:9" ht="18.75" x14ac:dyDescent="0.25">
      <c r="A52" s="49"/>
      <c r="B52" s="49"/>
      <c r="C52" s="4" t="s">
        <v>35</v>
      </c>
      <c r="D52" s="32"/>
      <c r="E52" s="32"/>
      <c r="F52" s="32"/>
      <c r="G52" s="32"/>
      <c r="H52" s="33"/>
      <c r="I52" s="4"/>
    </row>
    <row r="53" spans="1:9" ht="18.75" x14ac:dyDescent="0.25">
      <c r="A53" s="49"/>
      <c r="B53" s="49"/>
      <c r="C53" s="4" t="s">
        <v>36</v>
      </c>
      <c r="D53" s="32"/>
      <c r="E53" s="32"/>
      <c r="F53" s="32"/>
      <c r="G53" s="32"/>
      <c r="H53" s="33"/>
      <c r="I53" s="4"/>
    </row>
    <row r="54" spans="1:9" ht="18.75" x14ac:dyDescent="0.25">
      <c r="A54" s="49"/>
      <c r="B54" s="49"/>
      <c r="C54" s="4" t="s">
        <v>37</v>
      </c>
      <c r="D54" s="32">
        <v>0</v>
      </c>
      <c r="E54" s="32"/>
      <c r="F54" s="32"/>
      <c r="G54" s="32"/>
      <c r="H54" s="33"/>
      <c r="I54" s="4"/>
    </row>
    <row r="55" spans="1:9" ht="18.75" x14ac:dyDescent="0.25">
      <c r="A55" s="49"/>
      <c r="B55" s="49"/>
      <c r="C55" s="4" t="s">
        <v>38</v>
      </c>
      <c r="D55" s="32">
        <v>0</v>
      </c>
      <c r="E55" s="32">
        <v>0</v>
      </c>
      <c r="F55" s="32">
        <v>0</v>
      </c>
      <c r="G55" s="32"/>
      <c r="H55" s="33"/>
      <c r="I55" s="4"/>
    </row>
    <row r="56" spans="1:9" ht="18.75" x14ac:dyDescent="0.25">
      <c r="A56" s="49"/>
      <c r="B56" s="50"/>
      <c r="C56" s="4" t="s">
        <v>12</v>
      </c>
      <c r="D56" s="32">
        <f>D55+D54+D53+D52+D51+D50+D49</f>
        <v>0</v>
      </c>
      <c r="E56" s="32">
        <f t="shared" ref="E56:F56" si="7">E55+E54+E53+E52+E51+E50+E49</f>
        <v>0</v>
      </c>
      <c r="F56" s="32">
        <f t="shared" si="7"/>
        <v>0</v>
      </c>
      <c r="G56" s="32">
        <f>0.22*(F56+E56+D56)</f>
        <v>0</v>
      </c>
      <c r="H56" s="33">
        <f>G56*100/630</f>
        <v>0</v>
      </c>
      <c r="I56" s="4"/>
    </row>
    <row r="57" spans="1:9" ht="18.75" x14ac:dyDescent="0.25">
      <c r="A57" s="50"/>
      <c r="B57" s="4">
        <v>630</v>
      </c>
      <c r="C57" s="4" t="s">
        <v>12</v>
      </c>
      <c r="D57" s="32">
        <v>0</v>
      </c>
      <c r="E57" s="32">
        <v>0</v>
      </c>
      <c r="F57" s="32">
        <v>0</v>
      </c>
      <c r="G57" s="32">
        <f>0.22*(F57+E57+D57)</f>
        <v>0</v>
      </c>
      <c r="H57" s="33">
        <f t="shared" ref="H57" si="8">G57*100/630</f>
        <v>0</v>
      </c>
      <c r="I57" s="4"/>
    </row>
    <row r="58" spans="1:9" ht="18.75" x14ac:dyDescent="0.25">
      <c r="A58" s="48">
        <v>38</v>
      </c>
      <c r="B58" s="4">
        <v>630</v>
      </c>
      <c r="C58" s="4" t="s">
        <v>39</v>
      </c>
      <c r="D58" s="34"/>
      <c r="E58" s="34"/>
      <c r="F58" s="34"/>
      <c r="G58" s="7"/>
      <c r="H58" s="6"/>
      <c r="I58" s="4"/>
    </row>
    <row r="59" spans="1:9" ht="18.75" x14ac:dyDescent="0.25">
      <c r="A59" s="50"/>
      <c r="B59" s="4">
        <v>630</v>
      </c>
      <c r="C59" s="4" t="s">
        <v>40</v>
      </c>
      <c r="D59" s="34"/>
      <c r="E59" s="34"/>
      <c r="F59" s="34"/>
      <c r="G59" s="7"/>
      <c r="H59" s="6"/>
      <c r="I59" s="4"/>
    </row>
    <row r="60" spans="1:9" ht="18.75" x14ac:dyDescent="0.25">
      <c r="A60" s="48" t="s">
        <v>41</v>
      </c>
      <c r="B60" s="48">
        <v>250</v>
      </c>
      <c r="C60" s="4" t="s">
        <v>42</v>
      </c>
      <c r="D60" s="34"/>
      <c r="E60" s="34">
        <v>0</v>
      </c>
      <c r="F60" s="34"/>
      <c r="G60" s="7"/>
      <c r="H60" s="6"/>
      <c r="I60" s="4"/>
    </row>
    <row r="61" spans="1:9" ht="18.75" x14ac:dyDescent="0.25">
      <c r="A61" s="49"/>
      <c r="B61" s="49"/>
      <c r="C61" s="4" t="s">
        <v>43</v>
      </c>
      <c r="D61" s="34"/>
      <c r="E61" s="34"/>
      <c r="F61" s="34"/>
      <c r="G61" s="7"/>
      <c r="H61" s="6"/>
      <c r="I61" s="4"/>
    </row>
    <row r="62" spans="1:9" ht="18.75" x14ac:dyDescent="0.25">
      <c r="A62" s="49"/>
      <c r="B62" s="49"/>
      <c r="C62" s="4" t="s">
        <v>44</v>
      </c>
      <c r="D62" s="34"/>
      <c r="E62" s="34"/>
      <c r="F62" s="34"/>
      <c r="G62" s="7"/>
      <c r="H62" s="6"/>
      <c r="I62" s="4"/>
    </row>
    <row r="63" spans="1:9" ht="18.75" x14ac:dyDescent="0.25">
      <c r="A63" s="50"/>
      <c r="B63" s="50"/>
      <c r="C63" s="4" t="s">
        <v>12</v>
      </c>
      <c r="D63" s="34">
        <f>D62+D61+D60</f>
        <v>0</v>
      </c>
      <c r="E63" s="34"/>
      <c r="F63" s="34"/>
      <c r="G63" s="7">
        <f>0.22*(F63+E63+D63)</f>
        <v>0</v>
      </c>
      <c r="H63" s="6">
        <f>G63*100/250</f>
        <v>0</v>
      </c>
      <c r="I63" s="4"/>
    </row>
    <row r="64" spans="1:9" ht="18.75" x14ac:dyDescent="0.25">
      <c r="A64" s="48" t="s">
        <v>45</v>
      </c>
      <c r="B64" s="48">
        <v>160</v>
      </c>
      <c r="C64" s="4" t="s">
        <v>46</v>
      </c>
      <c r="D64" s="32"/>
      <c r="E64" s="32"/>
      <c r="F64" s="32"/>
      <c r="G64" s="32"/>
      <c r="H64" s="33"/>
      <c r="I64" s="4"/>
    </row>
    <row r="65" spans="1:9" ht="18.75" x14ac:dyDescent="0.25">
      <c r="A65" s="49"/>
      <c r="B65" s="49"/>
      <c r="C65" s="4" t="s">
        <v>47</v>
      </c>
      <c r="D65" s="32"/>
      <c r="E65" s="32">
        <v>3</v>
      </c>
      <c r="F65" s="32"/>
      <c r="G65" s="32"/>
      <c r="H65" s="33"/>
      <c r="I65" s="4"/>
    </row>
    <row r="66" spans="1:9" ht="18.75" x14ac:dyDescent="0.25">
      <c r="A66" s="49"/>
      <c r="B66" s="49"/>
      <c r="C66" s="4" t="s">
        <v>48</v>
      </c>
      <c r="D66" s="32">
        <v>0</v>
      </c>
      <c r="E66" s="32"/>
      <c r="F66" s="32"/>
      <c r="G66" s="32"/>
      <c r="H66" s="33"/>
      <c r="I66" s="4"/>
    </row>
    <row r="67" spans="1:9" ht="18.75" x14ac:dyDescent="0.25">
      <c r="A67" s="50"/>
      <c r="B67" s="50"/>
      <c r="C67" s="4" t="s">
        <v>12</v>
      </c>
      <c r="D67" s="32"/>
      <c r="E67" s="32">
        <f t="shared" ref="E67" si="9">E66+E65+E64</f>
        <v>3</v>
      </c>
      <c r="F67" s="32"/>
      <c r="G67" s="32">
        <f>0.22*(F67+E67+D67)</f>
        <v>0.66</v>
      </c>
      <c r="H67" s="33">
        <f>G67*100/160</f>
        <v>0.41249999999999998</v>
      </c>
      <c r="I67" s="4"/>
    </row>
    <row r="68" spans="1:9" ht="18.75" x14ac:dyDescent="0.25">
      <c r="A68" s="48" t="s">
        <v>49</v>
      </c>
      <c r="B68" s="48">
        <v>250</v>
      </c>
      <c r="C68" s="4" t="s">
        <v>14</v>
      </c>
      <c r="D68" s="34"/>
      <c r="E68" s="34"/>
      <c r="F68" s="34"/>
      <c r="G68" s="7"/>
      <c r="H68" s="6"/>
      <c r="I68" s="4"/>
    </row>
    <row r="69" spans="1:9" ht="18.75" x14ac:dyDescent="0.25">
      <c r="A69" s="49"/>
      <c r="B69" s="49"/>
      <c r="C69" s="4" t="s">
        <v>15</v>
      </c>
      <c r="D69" s="34"/>
      <c r="E69" s="34"/>
      <c r="F69" s="34"/>
      <c r="G69" s="7"/>
      <c r="H69" s="6"/>
      <c r="I69" s="4"/>
    </row>
    <row r="70" spans="1:9" ht="18.75" x14ac:dyDescent="0.25">
      <c r="A70" s="49"/>
      <c r="B70" s="49"/>
      <c r="C70" s="4" t="s">
        <v>16</v>
      </c>
      <c r="D70" s="34">
        <v>0</v>
      </c>
      <c r="E70" s="34">
        <v>0</v>
      </c>
      <c r="F70" s="34">
        <v>0</v>
      </c>
      <c r="G70" s="7"/>
      <c r="H70" s="6"/>
      <c r="I70" s="4"/>
    </row>
    <row r="71" spans="1:9" ht="18.75" x14ac:dyDescent="0.25">
      <c r="A71" s="50"/>
      <c r="B71" s="50"/>
      <c r="C71" s="4" t="s">
        <v>12</v>
      </c>
      <c r="D71" s="34">
        <f>D70+D69+D68</f>
        <v>0</v>
      </c>
      <c r="E71" s="34">
        <f t="shared" ref="E71:F71" si="10">E70+E69+E68</f>
        <v>0</v>
      </c>
      <c r="F71" s="34">
        <f t="shared" si="10"/>
        <v>0</v>
      </c>
      <c r="G71" s="7">
        <f>0.22*(F71+E71+D71)</f>
        <v>0</v>
      </c>
      <c r="H71" s="6">
        <f>G71*100/250</f>
        <v>0</v>
      </c>
      <c r="I71" s="4"/>
    </row>
    <row r="72" spans="1:9" ht="18.75" x14ac:dyDescent="0.25">
      <c r="A72" s="60" t="s">
        <v>50</v>
      </c>
      <c r="B72" s="4">
        <v>315</v>
      </c>
      <c r="C72" s="4"/>
      <c r="D72" s="34"/>
      <c r="E72" s="34"/>
      <c r="F72" s="34"/>
      <c r="G72" s="7"/>
      <c r="H72" s="6"/>
      <c r="I72" s="4"/>
    </row>
    <row r="73" spans="1:9" ht="18.75" x14ac:dyDescent="0.25">
      <c r="A73" s="61"/>
      <c r="B73" s="9">
        <v>400</v>
      </c>
      <c r="C73" s="9"/>
      <c r="D73" s="34"/>
      <c r="E73" s="34"/>
      <c r="F73" s="34"/>
      <c r="G73" s="7"/>
      <c r="H73" s="6"/>
      <c r="I73" s="4"/>
    </row>
    <row r="74" spans="1:9" ht="18.75" x14ac:dyDescent="0.25">
      <c r="A74" s="4">
        <v>43</v>
      </c>
      <c r="B74" s="4">
        <v>160</v>
      </c>
      <c r="C74" s="4"/>
      <c r="D74" s="34">
        <v>7</v>
      </c>
      <c r="E74" s="34">
        <v>2</v>
      </c>
      <c r="F74" s="34"/>
      <c r="G74" s="7">
        <f>0.22*(F74+E74+D74)</f>
        <v>1.98</v>
      </c>
      <c r="H74" s="6">
        <f>G74*100/160</f>
        <v>1.2375</v>
      </c>
      <c r="I74" s="4"/>
    </row>
    <row r="75" spans="1:9" ht="18.75" x14ac:dyDescent="0.25">
      <c r="A75" s="48">
        <v>45</v>
      </c>
      <c r="B75" s="48">
        <v>63</v>
      </c>
      <c r="C75" s="4" t="s">
        <v>51</v>
      </c>
      <c r="D75" s="32"/>
      <c r="E75" s="32"/>
      <c r="F75" s="32"/>
      <c r="G75" s="32"/>
      <c r="H75" s="33"/>
      <c r="I75" s="4"/>
    </row>
    <row r="76" spans="1:9" ht="18.75" x14ac:dyDescent="0.25">
      <c r="A76" s="49"/>
      <c r="B76" s="49"/>
      <c r="C76" s="4" t="s">
        <v>52</v>
      </c>
      <c r="D76" s="32">
        <v>1</v>
      </c>
      <c r="E76" s="32">
        <v>1</v>
      </c>
      <c r="F76" s="32">
        <v>1</v>
      </c>
      <c r="G76" s="32"/>
      <c r="H76" s="33"/>
      <c r="I76" s="4"/>
    </row>
    <row r="77" spans="1:9" ht="18.75" x14ac:dyDescent="0.25">
      <c r="A77" s="50"/>
      <c r="B77" s="50"/>
      <c r="C77" s="4" t="s">
        <v>12</v>
      </c>
      <c r="D77" s="32">
        <f>D76+D75</f>
        <v>1</v>
      </c>
      <c r="E77" s="32">
        <f t="shared" ref="E77:F77" si="11">E76+E75</f>
        <v>1</v>
      </c>
      <c r="F77" s="32">
        <f t="shared" si="11"/>
        <v>1</v>
      </c>
      <c r="G77" s="32">
        <f>0.22*(F77+E77+D77)</f>
        <v>0.66</v>
      </c>
      <c r="H77" s="33">
        <f>G77*100/63</f>
        <v>1.0476190476190477</v>
      </c>
      <c r="I77" s="4"/>
    </row>
    <row r="78" spans="1:9" ht="18.75" x14ac:dyDescent="0.25">
      <c r="A78" s="4">
        <v>46</v>
      </c>
      <c r="B78" s="4">
        <v>400</v>
      </c>
      <c r="C78" s="4"/>
      <c r="D78" s="34"/>
      <c r="E78" s="34"/>
      <c r="F78" s="34"/>
      <c r="G78" s="7"/>
      <c r="H78" s="6"/>
      <c r="I78" s="4"/>
    </row>
    <row r="79" spans="1:9" ht="18.75" x14ac:dyDescent="0.25">
      <c r="A79" s="48" t="s">
        <v>53</v>
      </c>
      <c r="B79" s="48">
        <v>250</v>
      </c>
      <c r="C79" s="4" t="s">
        <v>54</v>
      </c>
      <c r="D79" s="34"/>
      <c r="E79" s="34"/>
      <c r="F79" s="34"/>
      <c r="G79" s="7"/>
      <c r="H79" s="6"/>
      <c r="I79" s="4"/>
    </row>
    <row r="80" spans="1:9" ht="18.75" x14ac:dyDescent="0.25">
      <c r="A80" s="49"/>
      <c r="B80" s="49"/>
      <c r="C80" s="4" t="s">
        <v>55</v>
      </c>
      <c r="D80" s="34"/>
      <c r="E80" s="34"/>
      <c r="F80" s="34"/>
      <c r="G80" s="7"/>
      <c r="H80" s="6"/>
      <c r="I80" s="4"/>
    </row>
    <row r="81" spans="1:9" ht="18.75" x14ac:dyDescent="0.25">
      <c r="A81" s="49"/>
      <c r="B81" s="49"/>
      <c r="C81" s="4" t="s">
        <v>56</v>
      </c>
      <c r="D81" s="34"/>
      <c r="E81" s="34"/>
      <c r="F81" s="34">
        <v>58</v>
      </c>
      <c r="G81" s="7"/>
      <c r="H81" s="6"/>
      <c r="I81" s="4"/>
    </row>
    <row r="82" spans="1:9" ht="18.75" x14ac:dyDescent="0.25">
      <c r="A82" s="50"/>
      <c r="B82" s="50"/>
      <c r="C82" s="4" t="s">
        <v>12</v>
      </c>
      <c r="D82" s="34">
        <f>D81+D80+D79</f>
        <v>0</v>
      </c>
      <c r="E82" s="34">
        <f t="shared" ref="E82:F82" si="12">E81+E80+E79</f>
        <v>0</v>
      </c>
      <c r="F82" s="34">
        <f t="shared" si="12"/>
        <v>58</v>
      </c>
      <c r="G82" s="7">
        <f>0.22*(F82+E82+D82)</f>
        <v>12.76</v>
      </c>
      <c r="H82" s="6">
        <f>G82*100/250</f>
        <v>5.1040000000000001</v>
      </c>
      <c r="I82" s="4"/>
    </row>
    <row r="83" spans="1:9" ht="18.75" x14ac:dyDescent="0.25">
      <c r="A83" s="10" t="s">
        <v>57</v>
      </c>
      <c r="B83" s="4">
        <v>400</v>
      </c>
      <c r="C83" s="4"/>
      <c r="D83" s="34"/>
      <c r="E83" s="34"/>
      <c r="F83" s="34"/>
      <c r="G83" s="7"/>
      <c r="H83" s="6"/>
      <c r="I83" s="4"/>
    </row>
    <row r="84" spans="1:9" ht="18.75" x14ac:dyDescent="0.25">
      <c r="A84" s="4" t="s">
        <v>58</v>
      </c>
      <c r="B84" s="4">
        <v>160</v>
      </c>
      <c r="C84" s="4"/>
      <c r="D84" s="32">
        <v>11</v>
      </c>
      <c r="E84" s="32">
        <v>12</v>
      </c>
      <c r="F84" s="32">
        <v>4</v>
      </c>
      <c r="G84" s="32">
        <f>0.22*(F84+E84+D84)</f>
        <v>5.94</v>
      </c>
      <c r="H84" s="33">
        <f>G84*100/160</f>
        <v>3.7124999999999999</v>
      </c>
      <c r="I84" s="4"/>
    </row>
    <row r="85" spans="1:9" ht="18.75" x14ac:dyDescent="0.25">
      <c r="A85" s="48" t="s">
        <v>59</v>
      </c>
      <c r="B85" s="48">
        <v>630</v>
      </c>
      <c r="C85" s="4" t="s">
        <v>60</v>
      </c>
      <c r="D85" s="35">
        <v>37</v>
      </c>
      <c r="E85" s="35">
        <v>32</v>
      </c>
      <c r="F85" s="35">
        <v>21</v>
      </c>
      <c r="G85" s="35"/>
      <c r="H85" s="36"/>
      <c r="I85" s="4"/>
    </row>
    <row r="86" spans="1:9" ht="18.75" x14ac:dyDescent="0.25">
      <c r="A86" s="49"/>
      <c r="B86" s="49"/>
      <c r="C86" s="4" t="s">
        <v>61</v>
      </c>
      <c r="D86" s="35">
        <v>0</v>
      </c>
      <c r="E86" s="35">
        <v>0</v>
      </c>
      <c r="F86" s="35">
        <v>0</v>
      </c>
      <c r="G86" s="35"/>
      <c r="H86" s="36"/>
      <c r="I86" s="4"/>
    </row>
    <row r="87" spans="1:9" ht="18.75" x14ac:dyDescent="0.25">
      <c r="A87" s="49"/>
      <c r="B87" s="49"/>
      <c r="C87" s="4" t="s">
        <v>62</v>
      </c>
      <c r="D87" s="35">
        <v>0</v>
      </c>
      <c r="E87" s="35">
        <v>0</v>
      </c>
      <c r="F87" s="35">
        <v>0</v>
      </c>
      <c r="G87" s="35"/>
      <c r="H87" s="36"/>
      <c r="I87" s="4"/>
    </row>
    <row r="88" spans="1:9" ht="18.75" x14ac:dyDescent="0.25">
      <c r="A88" s="49"/>
      <c r="B88" s="49"/>
      <c r="C88" s="4" t="s">
        <v>63</v>
      </c>
      <c r="D88" s="35">
        <v>0</v>
      </c>
      <c r="E88" s="35">
        <v>0</v>
      </c>
      <c r="F88" s="35">
        <v>0</v>
      </c>
      <c r="G88" s="35"/>
      <c r="H88" s="36"/>
      <c r="I88" s="4"/>
    </row>
    <row r="89" spans="1:9" ht="18.75" x14ac:dyDescent="0.25">
      <c r="A89" s="49"/>
      <c r="B89" s="49"/>
      <c r="C89" s="4" t="s">
        <v>64</v>
      </c>
      <c r="D89" s="35"/>
      <c r="E89" s="35"/>
      <c r="F89" s="35">
        <v>1</v>
      </c>
      <c r="G89" s="35"/>
      <c r="H89" s="36"/>
      <c r="I89" s="4"/>
    </row>
    <row r="90" spans="1:9" ht="18.75" x14ac:dyDescent="0.25">
      <c r="A90" s="49"/>
      <c r="B90" s="49"/>
      <c r="C90" s="4" t="s">
        <v>65</v>
      </c>
      <c r="D90" s="35"/>
      <c r="E90" s="35"/>
      <c r="F90" s="35"/>
      <c r="G90" s="35"/>
      <c r="H90" s="36"/>
      <c r="I90" s="4"/>
    </row>
    <row r="91" spans="1:9" ht="19.5" thickBot="1" x14ac:dyDescent="0.3">
      <c r="A91" s="49"/>
      <c r="B91" s="49"/>
      <c r="C91" s="4" t="s">
        <v>12</v>
      </c>
      <c r="D91" s="35">
        <f>D90+D89+D88+D87+D86+D85</f>
        <v>37</v>
      </c>
      <c r="E91" s="35"/>
      <c r="F91" s="35">
        <f t="shared" ref="F91" si="13">F90+F89+F88+F87+F86+F85</f>
        <v>22</v>
      </c>
      <c r="G91" s="35">
        <f>0.22*(F91+E91+D91)</f>
        <v>12.98</v>
      </c>
      <c r="H91" s="36">
        <f>G91*100/630</f>
        <v>2.0603174603174601</v>
      </c>
      <c r="I91" s="4"/>
    </row>
    <row r="92" spans="1:9" ht="18.75" x14ac:dyDescent="0.25">
      <c r="A92" s="62" t="s">
        <v>66</v>
      </c>
      <c r="B92" s="62">
        <v>630</v>
      </c>
      <c r="C92" s="11" t="s">
        <v>60</v>
      </c>
      <c r="D92" s="35">
        <v>3</v>
      </c>
      <c r="E92" s="35">
        <v>0</v>
      </c>
      <c r="F92" s="35">
        <v>0</v>
      </c>
      <c r="G92" s="35"/>
      <c r="H92" s="36"/>
      <c r="I92" s="4"/>
    </row>
    <row r="93" spans="1:9" ht="18.75" x14ac:dyDescent="0.25">
      <c r="A93" s="63"/>
      <c r="B93" s="63"/>
      <c r="C93" s="11" t="s">
        <v>15</v>
      </c>
      <c r="D93" s="35">
        <v>4</v>
      </c>
      <c r="E93" s="35">
        <v>8</v>
      </c>
      <c r="F93" s="35">
        <v>0.8</v>
      </c>
      <c r="G93" s="35"/>
      <c r="H93" s="36"/>
      <c r="I93" s="4"/>
    </row>
    <row r="94" spans="1:9" ht="18.75" x14ac:dyDescent="0.25">
      <c r="A94" s="63"/>
      <c r="B94" s="63"/>
      <c r="C94" s="11" t="s">
        <v>16</v>
      </c>
      <c r="D94" s="35">
        <v>3</v>
      </c>
      <c r="E94" s="35">
        <v>0</v>
      </c>
      <c r="F94" s="35">
        <v>0</v>
      </c>
      <c r="G94" s="35"/>
      <c r="H94" s="36"/>
      <c r="I94" s="4"/>
    </row>
    <row r="95" spans="1:9" ht="18.75" x14ac:dyDescent="0.25">
      <c r="A95" s="63"/>
      <c r="B95" s="63"/>
      <c r="C95" s="11" t="s">
        <v>17</v>
      </c>
      <c r="D95" s="35">
        <v>0</v>
      </c>
      <c r="E95" s="35">
        <v>0.4</v>
      </c>
      <c r="F95" s="35">
        <v>0</v>
      </c>
      <c r="G95" s="35"/>
      <c r="H95" s="36"/>
      <c r="I95" s="4"/>
    </row>
    <row r="96" spans="1:9" ht="18.75" x14ac:dyDescent="0.25">
      <c r="A96" s="63"/>
      <c r="B96" s="63"/>
      <c r="C96" s="11" t="s">
        <v>67</v>
      </c>
      <c r="D96" s="35">
        <v>0.8</v>
      </c>
      <c r="E96" s="35">
        <v>8</v>
      </c>
      <c r="F96" s="35"/>
      <c r="G96" s="35"/>
      <c r="H96" s="36"/>
      <c r="I96" s="4"/>
    </row>
    <row r="97" spans="1:9" ht="18.75" x14ac:dyDescent="0.25">
      <c r="A97" s="63"/>
      <c r="B97" s="63"/>
      <c r="C97" s="11" t="s">
        <v>68</v>
      </c>
      <c r="D97" s="35">
        <v>35</v>
      </c>
      <c r="E97" s="35">
        <v>18</v>
      </c>
      <c r="F97" s="35">
        <v>49</v>
      </c>
      <c r="G97" s="35"/>
      <c r="H97" s="36"/>
      <c r="I97" s="4"/>
    </row>
    <row r="98" spans="1:9" ht="19.5" thickBot="1" x14ac:dyDescent="0.3">
      <c r="A98" s="63"/>
      <c r="B98" s="63"/>
      <c r="C98" s="11" t="s">
        <v>12</v>
      </c>
      <c r="D98" s="35">
        <f>D97+D96+D95+D94+D93+D92</f>
        <v>45.8</v>
      </c>
      <c r="E98" s="35">
        <f t="shared" ref="E98:F98" si="14">E97+E96+E95+E94+E93+E92</f>
        <v>34.4</v>
      </c>
      <c r="F98" s="35">
        <f t="shared" si="14"/>
        <v>49.8</v>
      </c>
      <c r="G98" s="35">
        <f>0.22*(F98+E98+D98)</f>
        <v>28.6</v>
      </c>
      <c r="H98" s="36">
        <f>G98*100/630</f>
        <v>4.5396825396825395</v>
      </c>
      <c r="I98" s="4"/>
    </row>
    <row r="99" spans="1:9" ht="19.5" thickBot="1" x14ac:dyDescent="0.3">
      <c r="A99" s="62">
        <v>52</v>
      </c>
      <c r="B99" s="12">
        <v>250</v>
      </c>
      <c r="C99" s="11" t="s">
        <v>12</v>
      </c>
      <c r="D99" s="35">
        <v>100</v>
      </c>
      <c r="E99" s="35">
        <v>110</v>
      </c>
      <c r="F99" s="35">
        <v>100</v>
      </c>
      <c r="G99" s="35">
        <f>0.22*(F99+E99+D99)</f>
        <v>68.2</v>
      </c>
      <c r="H99" s="36">
        <f>G99*100/250</f>
        <v>27.28</v>
      </c>
      <c r="I99" s="4"/>
    </row>
    <row r="100" spans="1:9" ht="19.5" thickBot="1" x14ac:dyDescent="0.3">
      <c r="A100" s="64"/>
      <c r="B100" s="12">
        <v>250</v>
      </c>
      <c r="C100" s="11" t="s">
        <v>12</v>
      </c>
      <c r="D100" s="35">
        <v>0</v>
      </c>
      <c r="E100" s="35">
        <v>0</v>
      </c>
      <c r="F100" s="35">
        <v>0</v>
      </c>
      <c r="G100" s="35">
        <f>0.22*(F100+E100+D100)</f>
        <v>0</v>
      </c>
      <c r="H100" s="36">
        <f>G100*100/250</f>
        <v>0</v>
      </c>
      <c r="I100" s="4"/>
    </row>
    <row r="101" spans="1:9" ht="18.75" x14ac:dyDescent="0.25">
      <c r="A101" s="49">
        <v>54</v>
      </c>
      <c r="B101" s="49">
        <v>400</v>
      </c>
      <c r="C101" s="4" t="s">
        <v>26</v>
      </c>
      <c r="D101" s="34"/>
      <c r="E101" s="34"/>
      <c r="F101" s="34"/>
      <c r="G101" s="7"/>
      <c r="H101" s="6"/>
      <c r="I101" s="4"/>
    </row>
    <row r="102" spans="1:9" ht="18.75" x14ac:dyDescent="0.25">
      <c r="A102" s="49"/>
      <c r="B102" s="49"/>
      <c r="C102" s="4" t="s">
        <v>69</v>
      </c>
      <c r="D102" s="34"/>
      <c r="E102" s="34"/>
      <c r="F102" s="34"/>
      <c r="G102" s="7"/>
      <c r="H102" s="6"/>
      <c r="I102" s="4"/>
    </row>
    <row r="103" spans="1:9" ht="18.75" x14ac:dyDescent="0.25">
      <c r="A103" s="49"/>
      <c r="B103" s="49"/>
      <c r="C103" s="4" t="s">
        <v>70</v>
      </c>
      <c r="D103" s="34"/>
      <c r="E103" s="34"/>
      <c r="F103" s="34"/>
      <c r="G103" s="7"/>
      <c r="H103" s="6"/>
      <c r="I103" s="4"/>
    </row>
    <row r="104" spans="1:9" ht="18.75" x14ac:dyDescent="0.25">
      <c r="A104" s="49"/>
      <c r="B104" s="49"/>
      <c r="C104" s="4" t="s">
        <v>71</v>
      </c>
      <c r="D104" s="34"/>
      <c r="E104" s="34"/>
      <c r="F104" s="34"/>
      <c r="G104" s="7"/>
      <c r="H104" s="6"/>
      <c r="I104" s="4"/>
    </row>
    <row r="105" spans="1:9" ht="18.75" x14ac:dyDescent="0.25">
      <c r="A105" s="49"/>
      <c r="B105" s="49"/>
      <c r="C105" s="4" t="s">
        <v>72</v>
      </c>
      <c r="D105" s="34"/>
      <c r="E105" s="34"/>
      <c r="F105" s="34"/>
      <c r="G105" s="7"/>
      <c r="H105" s="6"/>
      <c r="I105" s="4"/>
    </row>
    <row r="106" spans="1:9" ht="18.75" x14ac:dyDescent="0.25">
      <c r="A106" s="49"/>
      <c r="B106" s="49"/>
      <c r="C106" s="4" t="s">
        <v>73</v>
      </c>
      <c r="D106" s="34"/>
      <c r="E106" s="34"/>
      <c r="F106" s="34"/>
      <c r="G106" s="7"/>
      <c r="H106" s="6"/>
      <c r="I106" s="4"/>
    </row>
    <row r="107" spans="1:9" ht="18.75" x14ac:dyDescent="0.25">
      <c r="A107" s="50"/>
      <c r="B107" s="50"/>
      <c r="C107" s="4" t="s">
        <v>12</v>
      </c>
      <c r="D107" s="34"/>
      <c r="E107" s="34"/>
      <c r="F107" s="34"/>
      <c r="G107" s="7"/>
      <c r="H107" s="6"/>
      <c r="I107" s="4"/>
    </row>
    <row r="108" spans="1:9" ht="18.75" x14ac:dyDescent="0.25">
      <c r="A108" s="10">
        <v>55</v>
      </c>
      <c r="B108" s="4">
        <v>2500</v>
      </c>
      <c r="C108" s="4"/>
      <c r="D108" s="34"/>
      <c r="E108" s="34"/>
      <c r="F108" s="34"/>
      <c r="G108" s="7"/>
      <c r="H108" s="6"/>
      <c r="I108" s="4"/>
    </row>
    <row r="109" spans="1:9" ht="18.75" x14ac:dyDescent="0.25">
      <c r="A109" s="48" t="s">
        <v>74</v>
      </c>
      <c r="B109" s="48">
        <v>400</v>
      </c>
      <c r="C109" s="4" t="s">
        <v>14</v>
      </c>
      <c r="D109" s="32">
        <v>0</v>
      </c>
      <c r="E109" s="32">
        <v>0</v>
      </c>
      <c r="F109" s="32">
        <v>0</v>
      </c>
      <c r="G109" s="32"/>
      <c r="H109" s="33"/>
      <c r="I109" s="4"/>
    </row>
    <row r="110" spans="1:9" ht="18.75" x14ac:dyDescent="0.25">
      <c r="A110" s="49"/>
      <c r="B110" s="49"/>
      <c r="C110" s="4" t="s">
        <v>15</v>
      </c>
      <c r="D110" s="32">
        <v>12</v>
      </c>
      <c r="E110" s="32">
        <v>8</v>
      </c>
      <c r="F110" s="32">
        <v>4</v>
      </c>
      <c r="G110" s="32"/>
      <c r="H110" s="33"/>
      <c r="I110" s="4"/>
    </row>
    <row r="111" spans="1:9" ht="18.75" x14ac:dyDescent="0.25">
      <c r="A111" s="49"/>
      <c r="B111" s="49"/>
      <c r="C111" s="4" t="s">
        <v>16</v>
      </c>
      <c r="D111" s="32">
        <v>0</v>
      </c>
      <c r="E111" s="32">
        <v>0</v>
      </c>
      <c r="F111" s="32">
        <v>4</v>
      </c>
      <c r="G111" s="32"/>
      <c r="H111" s="33"/>
      <c r="I111" s="4"/>
    </row>
    <row r="112" spans="1:9" ht="18.75" x14ac:dyDescent="0.25">
      <c r="A112" s="49"/>
      <c r="B112" s="49"/>
      <c r="C112" s="4" t="s">
        <v>17</v>
      </c>
      <c r="D112" s="32">
        <v>8</v>
      </c>
      <c r="E112" s="32">
        <v>25</v>
      </c>
      <c r="F112" s="32">
        <v>17</v>
      </c>
      <c r="G112" s="32"/>
      <c r="H112" s="33"/>
      <c r="I112" s="4"/>
    </row>
    <row r="113" spans="1:9" ht="18.75" x14ac:dyDescent="0.25">
      <c r="A113" s="49"/>
      <c r="B113" s="49"/>
      <c r="C113" s="4" t="s">
        <v>18</v>
      </c>
      <c r="D113" s="32">
        <v>0</v>
      </c>
      <c r="E113" s="32">
        <v>0</v>
      </c>
      <c r="F113" s="32">
        <v>8</v>
      </c>
      <c r="G113" s="32"/>
      <c r="H113" s="33"/>
      <c r="I113" s="4"/>
    </row>
    <row r="114" spans="1:9" ht="18.75" x14ac:dyDescent="0.25">
      <c r="A114" s="50"/>
      <c r="B114" s="50"/>
      <c r="C114" s="4" t="s">
        <v>12</v>
      </c>
      <c r="D114" s="32">
        <f>D113+D112+D111+D110+D109</f>
        <v>20</v>
      </c>
      <c r="E114" s="32">
        <f t="shared" ref="E114:F114" si="15">E113+E112+E111+E110+E109</f>
        <v>33</v>
      </c>
      <c r="F114" s="32">
        <f t="shared" si="15"/>
        <v>33</v>
      </c>
      <c r="G114" s="32">
        <f>0.22*(F114+E114+D114)</f>
        <v>18.920000000000002</v>
      </c>
      <c r="H114" s="33">
        <f>G114*100/400</f>
        <v>4.7300000000000004</v>
      </c>
      <c r="I114" s="4"/>
    </row>
    <row r="115" spans="1:9" ht="18.75" x14ac:dyDescent="0.25">
      <c r="A115" s="48" t="s">
        <v>75</v>
      </c>
      <c r="B115" s="48">
        <v>250</v>
      </c>
      <c r="C115" s="4" t="s">
        <v>14</v>
      </c>
      <c r="D115" s="32">
        <v>0</v>
      </c>
      <c r="E115" s="32">
        <v>1</v>
      </c>
      <c r="F115" s="32">
        <v>0</v>
      </c>
      <c r="G115" s="32"/>
      <c r="H115" s="33"/>
      <c r="I115" s="4"/>
    </row>
    <row r="116" spans="1:9" ht="18.75" x14ac:dyDescent="0.25">
      <c r="A116" s="49"/>
      <c r="B116" s="49"/>
      <c r="C116" s="4" t="s">
        <v>15</v>
      </c>
      <c r="D116" s="32"/>
      <c r="E116" s="32"/>
      <c r="F116" s="32"/>
      <c r="G116" s="32"/>
      <c r="H116" s="33"/>
      <c r="I116" s="4"/>
    </row>
    <row r="117" spans="1:9" ht="18.75" x14ac:dyDescent="0.25">
      <c r="A117" s="49"/>
      <c r="B117" s="49"/>
      <c r="C117" s="4" t="s">
        <v>16</v>
      </c>
      <c r="D117" s="32">
        <v>11</v>
      </c>
      <c r="E117" s="32">
        <v>11</v>
      </c>
      <c r="F117" s="32">
        <v>10</v>
      </c>
      <c r="G117" s="32"/>
      <c r="H117" s="33"/>
      <c r="I117" s="4"/>
    </row>
    <row r="118" spans="1:9" ht="18.75" x14ac:dyDescent="0.25">
      <c r="A118" s="50"/>
      <c r="B118" s="50"/>
      <c r="C118" s="4" t="s">
        <v>12</v>
      </c>
      <c r="D118" s="32">
        <f>D117+D116+D115</f>
        <v>11</v>
      </c>
      <c r="E118" s="32">
        <f t="shared" ref="E118:F118" si="16">E117+E116+E115</f>
        <v>12</v>
      </c>
      <c r="F118" s="32">
        <f t="shared" si="16"/>
        <v>10</v>
      </c>
      <c r="G118" s="32">
        <f>0.22*(F118+E118+D118)</f>
        <v>7.26</v>
      </c>
      <c r="H118" s="33">
        <f>G118*100/250</f>
        <v>2.9039999999999999</v>
      </c>
      <c r="I118" s="4"/>
    </row>
    <row r="119" spans="1:9" ht="18.75" x14ac:dyDescent="0.25">
      <c r="A119" s="4" t="s">
        <v>76</v>
      </c>
      <c r="B119" s="4">
        <v>630</v>
      </c>
      <c r="C119" s="4"/>
      <c r="D119" s="32"/>
      <c r="E119" s="32"/>
      <c r="F119" s="32"/>
      <c r="G119" s="32">
        <f>0.22*(F119+E119+D119)</f>
        <v>0</v>
      </c>
      <c r="H119" s="33">
        <f>G119*100/630</f>
        <v>0</v>
      </c>
      <c r="I119" s="4"/>
    </row>
    <row r="120" spans="1:9" ht="18.75" x14ac:dyDescent="0.25">
      <c r="A120" s="48" t="s">
        <v>77</v>
      </c>
      <c r="B120" s="48">
        <v>400</v>
      </c>
      <c r="C120" s="4" t="s">
        <v>19</v>
      </c>
      <c r="D120" s="32">
        <v>4</v>
      </c>
      <c r="E120" s="32">
        <v>2</v>
      </c>
      <c r="F120" s="32">
        <v>0</v>
      </c>
      <c r="G120" s="32"/>
      <c r="H120" s="33"/>
      <c r="I120" s="4"/>
    </row>
    <row r="121" spans="1:9" ht="18.75" x14ac:dyDescent="0.25">
      <c r="A121" s="49"/>
      <c r="B121" s="49"/>
      <c r="C121" s="4" t="s">
        <v>78</v>
      </c>
      <c r="D121" s="32">
        <v>5</v>
      </c>
      <c r="E121" s="32">
        <v>4</v>
      </c>
      <c r="F121" s="32">
        <v>9</v>
      </c>
      <c r="G121" s="32"/>
      <c r="H121" s="33"/>
      <c r="I121" s="4"/>
    </row>
    <row r="122" spans="1:9" ht="18.75" x14ac:dyDescent="0.25">
      <c r="A122" s="49"/>
      <c r="B122" s="49"/>
      <c r="C122" s="4" t="s">
        <v>79</v>
      </c>
      <c r="D122" s="32">
        <v>1</v>
      </c>
      <c r="E122" s="32">
        <v>1</v>
      </c>
      <c r="F122" s="32">
        <v>0</v>
      </c>
      <c r="G122" s="32"/>
      <c r="H122" s="33"/>
      <c r="I122" s="4"/>
    </row>
    <row r="123" spans="1:9" ht="18.75" x14ac:dyDescent="0.25">
      <c r="A123" s="49"/>
      <c r="B123" s="49"/>
      <c r="C123" s="4" t="s">
        <v>80</v>
      </c>
      <c r="D123" s="32"/>
      <c r="E123" s="32"/>
      <c r="F123" s="32"/>
      <c r="G123" s="32"/>
      <c r="H123" s="33"/>
      <c r="I123" s="4"/>
    </row>
    <row r="124" spans="1:9" ht="18.75" x14ac:dyDescent="0.25">
      <c r="A124" s="49"/>
      <c r="B124" s="49"/>
      <c r="C124" s="4" t="s">
        <v>81</v>
      </c>
      <c r="D124" s="32">
        <v>6</v>
      </c>
      <c r="E124" s="32">
        <v>5</v>
      </c>
      <c r="F124" s="32">
        <v>6</v>
      </c>
      <c r="G124" s="32"/>
      <c r="H124" s="33"/>
      <c r="I124" s="4"/>
    </row>
    <row r="125" spans="1:9" ht="18.75" x14ac:dyDescent="0.25">
      <c r="A125" s="50"/>
      <c r="B125" s="50"/>
      <c r="C125" s="4" t="s">
        <v>12</v>
      </c>
      <c r="D125" s="32">
        <f>D124+D123+D122+D121+D120</f>
        <v>16</v>
      </c>
      <c r="E125" s="32">
        <f t="shared" ref="E125:F125" si="17">E124+E123+E122+E121+E120</f>
        <v>12</v>
      </c>
      <c r="F125" s="32">
        <f t="shared" si="17"/>
        <v>15</v>
      </c>
      <c r="G125" s="32">
        <f>0.22*(F125+E125+D125)</f>
        <v>9.4600000000000009</v>
      </c>
      <c r="H125" s="33">
        <f>G125*100/400</f>
        <v>2.3650000000000002</v>
      </c>
      <c r="I125" s="4"/>
    </row>
    <row r="126" spans="1:9" ht="18.75" x14ac:dyDescent="0.25">
      <c r="A126" s="4" t="s">
        <v>82</v>
      </c>
      <c r="B126" s="4">
        <v>160</v>
      </c>
      <c r="C126" s="4"/>
      <c r="D126" s="32">
        <v>3</v>
      </c>
      <c r="E126" s="32">
        <v>6</v>
      </c>
      <c r="F126" s="32">
        <v>12</v>
      </c>
      <c r="G126" s="32">
        <f>0.22*(F126+E126+D126)</f>
        <v>4.62</v>
      </c>
      <c r="H126" s="33">
        <f>G126*100/160</f>
        <v>2.8875000000000002</v>
      </c>
      <c r="I126" s="4"/>
    </row>
    <row r="127" spans="1:9" ht="18.75" x14ac:dyDescent="0.25">
      <c r="A127" s="48" t="s">
        <v>83</v>
      </c>
      <c r="B127" s="48">
        <v>1000</v>
      </c>
      <c r="C127" s="4" t="s">
        <v>84</v>
      </c>
      <c r="D127" s="35">
        <v>13</v>
      </c>
      <c r="E127" s="35">
        <v>29</v>
      </c>
      <c r="F127" s="35">
        <v>11</v>
      </c>
      <c r="G127" s="35"/>
      <c r="H127" s="36"/>
      <c r="I127" s="4"/>
    </row>
    <row r="128" spans="1:9" ht="18.75" x14ac:dyDescent="0.25">
      <c r="A128" s="49"/>
      <c r="B128" s="49"/>
      <c r="C128" s="4" t="s">
        <v>85</v>
      </c>
      <c r="D128" s="35">
        <v>5</v>
      </c>
      <c r="E128" s="35">
        <v>13</v>
      </c>
      <c r="F128" s="35">
        <v>11</v>
      </c>
      <c r="G128" s="35"/>
      <c r="H128" s="36"/>
      <c r="I128" s="4"/>
    </row>
    <row r="129" spans="1:9" ht="18.75" x14ac:dyDescent="0.25">
      <c r="A129" s="49"/>
      <c r="B129" s="49"/>
      <c r="C129" s="4" t="s">
        <v>86</v>
      </c>
      <c r="D129" s="35">
        <v>1</v>
      </c>
      <c r="E129" s="35">
        <v>2</v>
      </c>
      <c r="F129" s="35">
        <v>1</v>
      </c>
      <c r="G129" s="35"/>
      <c r="H129" s="36"/>
      <c r="I129" s="4"/>
    </row>
    <row r="130" spans="1:9" ht="18.75" x14ac:dyDescent="0.25">
      <c r="A130" s="49"/>
      <c r="B130" s="49"/>
      <c r="C130" s="4" t="s">
        <v>87</v>
      </c>
      <c r="D130" s="35">
        <v>12</v>
      </c>
      <c r="E130" s="35">
        <v>8</v>
      </c>
      <c r="F130" s="35">
        <v>11</v>
      </c>
      <c r="G130" s="35"/>
      <c r="H130" s="36"/>
      <c r="I130" s="4"/>
    </row>
    <row r="131" spans="1:9" ht="18.75" x14ac:dyDescent="0.25">
      <c r="A131" s="49"/>
      <c r="B131" s="49"/>
      <c r="C131" s="4" t="s">
        <v>88</v>
      </c>
      <c r="D131" s="35">
        <v>4</v>
      </c>
      <c r="E131" s="35">
        <v>26</v>
      </c>
      <c r="F131" s="35">
        <v>11</v>
      </c>
      <c r="G131" s="35"/>
      <c r="H131" s="36"/>
      <c r="I131" s="4"/>
    </row>
    <row r="132" spans="1:9" ht="18.75" x14ac:dyDescent="0.25">
      <c r="A132" s="49"/>
      <c r="B132" s="49"/>
      <c r="C132" s="4" t="s">
        <v>89</v>
      </c>
      <c r="D132" s="35">
        <v>35</v>
      </c>
      <c r="E132" s="35">
        <v>32</v>
      </c>
      <c r="F132" s="35">
        <v>45</v>
      </c>
      <c r="G132" s="35"/>
      <c r="H132" s="36"/>
      <c r="I132" s="4"/>
    </row>
    <row r="133" spans="1:9" ht="18.75" x14ac:dyDescent="0.25">
      <c r="A133" s="49"/>
      <c r="B133" s="50"/>
      <c r="C133" s="4" t="s">
        <v>90</v>
      </c>
      <c r="D133" s="35">
        <f>D132+D131+D130+D129+D128+D127</f>
        <v>70</v>
      </c>
      <c r="E133" s="35">
        <f t="shared" ref="E133:F133" si="18">E132+E131+E130+E129+E128+E127</f>
        <v>110</v>
      </c>
      <c r="F133" s="35">
        <f t="shared" si="18"/>
        <v>90</v>
      </c>
      <c r="G133" s="35">
        <f>0.22*(F133+E133+D133)</f>
        <v>59.4</v>
      </c>
      <c r="H133" s="36">
        <f>G133*100/1000</f>
        <v>5.94</v>
      </c>
      <c r="I133" s="4"/>
    </row>
    <row r="134" spans="1:9" ht="18.75" x14ac:dyDescent="0.25">
      <c r="A134" s="49"/>
      <c r="B134" s="48">
        <v>1000</v>
      </c>
      <c r="C134" s="4" t="s">
        <v>91</v>
      </c>
      <c r="D134" s="35">
        <v>15</v>
      </c>
      <c r="E134" s="35">
        <v>20</v>
      </c>
      <c r="F134" s="35">
        <v>31</v>
      </c>
      <c r="G134" s="35"/>
      <c r="H134" s="36"/>
      <c r="I134" s="4"/>
    </row>
    <row r="135" spans="1:9" ht="18.75" x14ac:dyDescent="0.25">
      <c r="A135" s="49"/>
      <c r="B135" s="49"/>
      <c r="C135" s="4" t="s">
        <v>89</v>
      </c>
      <c r="D135" s="35">
        <v>2</v>
      </c>
      <c r="E135" s="35">
        <v>7</v>
      </c>
      <c r="F135" s="35">
        <v>12</v>
      </c>
      <c r="G135" s="35"/>
      <c r="H135" s="36"/>
      <c r="I135" s="4"/>
    </row>
    <row r="136" spans="1:9" ht="18.75" x14ac:dyDescent="0.25">
      <c r="A136" s="49"/>
      <c r="B136" s="49"/>
      <c r="C136" s="4" t="s">
        <v>86</v>
      </c>
      <c r="D136" s="35">
        <v>15</v>
      </c>
      <c r="E136" s="35">
        <v>9</v>
      </c>
      <c r="F136" s="35">
        <v>6</v>
      </c>
      <c r="G136" s="35"/>
      <c r="H136" s="36"/>
      <c r="I136" s="4"/>
    </row>
    <row r="137" spans="1:9" ht="18.75" x14ac:dyDescent="0.25">
      <c r="A137" s="49"/>
      <c r="B137" s="49"/>
      <c r="C137" s="4" t="s">
        <v>88</v>
      </c>
      <c r="D137" s="35">
        <v>7</v>
      </c>
      <c r="E137" s="35">
        <v>7</v>
      </c>
      <c r="F137" s="35">
        <v>10</v>
      </c>
      <c r="G137" s="35"/>
      <c r="H137" s="36"/>
      <c r="I137" s="4"/>
    </row>
    <row r="138" spans="1:9" ht="18.75" x14ac:dyDescent="0.25">
      <c r="A138" s="49"/>
      <c r="B138" s="49"/>
      <c r="C138" s="4" t="s">
        <v>87</v>
      </c>
      <c r="D138" s="35">
        <v>2</v>
      </c>
      <c r="E138" s="35">
        <v>1</v>
      </c>
      <c r="F138" s="35">
        <v>1</v>
      </c>
      <c r="G138" s="35"/>
      <c r="H138" s="36"/>
      <c r="I138" s="4"/>
    </row>
    <row r="139" spans="1:9" ht="18.75" x14ac:dyDescent="0.25">
      <c r="A139" s="49"/>
      <c r="B139" s="49"/>
      <c r="C139" s="4" t="s">
        <v>92</v>
      </c>
      <c r="D139" s="35">
        <v>39</v>
      </c>
      <c r="E139" s="35">
        <v>62</v>
      </c>
      <c r="F139" s="35">
        <v>74</v>
      </c>
      <c r="G139" s="35"/>
      <c r="H139" s="36"/>
      <c r="I139" s="4"/>
    </row>
    <row r="140" spans="1:9" ht="18.75" x14ac:dyDescent="0.25">
      <c r="A140" s="49"/>
      <c r="B140" s="49"/>
      <c r="C140" s="4" t="s">
        <v>84</v>
      </c>
      <c r="D140" s="35">
        <v>22</v>
      </c>
      <c r="E140" s="35">
        <v>20</v>
      </c>
      <c r="F140" s="35">
        <v>38</v>
      </c>
      <c r="G140" s="35"/>
      <c r="H140" s="36"/>
      <c r="I140" s="4"/>
    </row>
    <row r="141" spans="1:9" ht="18.75" x14ac:dyDescent="0.25">
      <c r="A141" s="50"/>
      <c r="B141" s="50"/>
      <c r="C141" s="4" t="s">
        <v>93</v>
      </c>
      <c r="D141" s="35">
        <f>D140+D139+D138+D137+D136+D135+D134</f>
        <v>102</v>
      </c>
      <c r="E141" s="35">
        <f t="shared" ref="E141:F141" si="19">E140+E139+E138+E137+E136+E135+E134</f>
        <v>126</v>
      </c>
      <c r="F141" s="35">
        <f t="shared" si="19"/>
        <v>172</v>
      </c>
      <c r="G141" s="35">
        <f>0.22*(F141+E141+D141)</f>
        <v>88</v>
      </c>
      <c r="H141" s="36">
        <f>G141*100/1000</f>
        <v>8.8000000000000007</v>
      </c>
      <c r="I141" s="4"/>
    </row>
    <row r="142" spans="1:9" ht="18.75" x14ac:dyDescent="0.25">
      <c r="A142" s="48" t="s">
        <v>94</v>
      </c>
      <c r="B142" s="48">
        <v>400</v>
      </c>
      <c r="C142" s="4" t="s">
        <v>14</v>
      </c>
      <c r="D142" s="35">
        <v>1</v>
      </c>
      <c r="E142" s="35">
        <v>3</v>
      </c>
      <c r="F142" s="35">
        <v>3</v>
      </c>
      <c r="G142" s="35"/>
      <c r="H142" s="36"/>
      <c r="I142" s="4"/>
    </row>
    <row r="143" spans="1:9" ht="18.75" x14ac:dyDescent="0.25">
      <c r="A143" s="49"/>
      <c r="B143" s="49"/>
      <c r="C143" s="4" t="s">
        <v>15</v>
      </c>
      <c r="D143" s="35">
        <v>31</v>
      </c>
      <c r="E143" s="35">
        <v>26</v>
      </c>
      <c r="F143" s="35">
        <v>27</v>
      </c>
      <c r="G143" s="35"/>
      <c r="H143" s="36"/>
      <c r="I143" s="4"/>
    </row>
    <row r="144" spans="1:9" ht="18.75" x14ac:dyDescent="0.25">
      <c r="A144" s="49"/>
      <c r="B144" s="49"/>
      <c r="C144" s="4" t="s">
        <v>16</v>
      </c>
      <c r="D144" s="35">
        <v>0</v>
      </c>
      <c r="E144" s="35">
        <v>0</v>
      </c>
      <c r="F144" s="35">
        <v>0</v>
      </c>
      <c r="G144" s="35"/>
      <c r="H144" s="36"/>
      <c r="I144" s="4"/>
    </row>
    <row r="145" spans="1:9" ht="18.75" x14ac:dyDescent="0.25">
      <c r="A145" s="49"/>
      <c r="B145" s="49"/>
      <c r="C145" s="4" t="s">
        <v>17</v>
      </c>
      <c r="D145" s="35">
        <v>5</v>
      </c>
      <c r="E145" s="35">
        <v>12</v>
      </c>
      <c r="F145" s="35">
        <v>4</v>
      </c>
      <c r="G145" s="35"/>
      <c r="H145" s="36"/>
      <c r="I145" s="4"/>
    </row>
    <row r="146" spans="1:9" ht="18.75" x14ac:dyDescent="0.25">
      <c r="A146" s="49"/>
      <c r="B146" s="49"/>
      <c r="C146" s="4" t="s">
        <v>18</v>
      </c>
      <c r="D146" s="35">
        <v>1</v>
      </c>
      <c r="E146" s="35">
        <v>8</v>
      </c>
      <c r="F146" s="35">
        <v>6</v>
      </c>
      <c r="G146" s="35"/>
      <c r="H146" s="36"/>
      <c r="I146" s="4"/>
    </row>
    <row r="147" spans="1:9" ht="18.75" x14ac:dyDescent="0.25">
      <c r="A147" s="50"/>
      <c r="B147" s="50"/>
      <c r="C147" s="4" t="s">
        <v>12</v>
      </c>
      <c r="D147" s="35">
        <f>D146+D145+D144+D143+D142</f>
        <v>38</v>
      </c>
      <c r="E147" s="35">
        <f t="shared" ref="E147:F147" si="20">E146+E145+E144+E143+E142</f>
        <v>49</v>
      </c>
      <c r="F147" s="35">
        <f t="shared" si="20"/>
        <v>40</v>
      </c>
      <c r="G147" s="35">
        <f>0.22*(F147+E147+D147)</f>
        <v>27.94</v>
      </c>
      <c r="H147" s="36">
        <f>G147*100/400</f>
        <v>6.9850000000000003</v>
      </c>
      <c r="I147" s="4"/>
    </row>
    <row r="148" spans="1:9" ht="18.75" x14ac:dyDescent="0.25">
      <c r="A148" s="48" t="s">
        <v>95</v>
      </c>
      <c r="B148" s="4">
        <v>630</v>
      </c>
      <c r="C148" s="4" t="s">
        <v>39</v>
      </c>
      <c r="D148" s="34"/>
      <c r="E148" s="34"/>
      <c r="F148" s="34"/>
      <c r="G148" s="7">
        <f>0.22*(F148+E148+D148)</f>
        <v>0</v>
      </c>
      <c r="H148" s="6">
        <f>G148*100/630</f>
        <v>0</v>
      </c>
      <c r="I148" s="4"/>
    </row>
    <row r="149" spans="1:9" ht="18.75" x14ac:dyDescent="0.25">
      <c r="A149" s="49"/>
      <c r="B149" s="4">
        <v>630</v>
      </c>
      <c r="C149" s="4" t="s">
        <v>40</v>
      </c>
      <c r="D149" s="34">
        <v>163</v>
      </c>
      <c r="E149" s="34"/>
      <c r="F149" s="34"/>
      <c r="G149" s="7">
        <f t="shared" ref="G149:G153" si="21">0.22*(F149+E149+D149)</f>
        <v>35.86</v>
      </c>
      <c r="H149" s="6">
        <f t="shared" ref="H149:H150" si="22">G149*100/630</f>
        <v>5.6920634920634923</v>
      </c>
      <c r="I149" s="4"/>
    </row>
    <row r="150" spans="1:9" ht="18.75" x14ac:dyDescent="0.25">
      <c r="A150" s="50"/>
      <c r="B150" s="4"/>
      <c r="C150" s="4" t="s">
        <v>12</v>
      </c>
      <c r="D150" s="34">
        <f>D149+D148</f>
        <v>163</v>
      </c>
      <c r="E150" s="34">
        <f t="shared" ref="E150" si="23">E149+E148</f>
        <v>0</v>
      </c>
      <c r="F150" s="34"/>
      <c r="G150" s="7">
        <f t="shared" si="21"/>
        <v>35.86</v>
      </c>
      <c r="H150" s="6">
        <f t="shared" si="22"/>
        <v>5.6920634920634923</v>
      </c>
      <c r="I150" s="4"/>
    </row>
    <row r="151" spans="1:9" ht="18.75" x14ac:dyDescent="0.25">
      <c r="A151" s="48" t="s">
        <v>96</v>
      </c>
      <c r="B151" s="4">
        <v>250</v>
      </c>
      <c r="C151" s="4" t="s">
        <v>39</v>
      </c>
      <c r="D151" s="32">
        <v>58</v>
      </c>
      <c r="E151" s="32">
        <v>46</v>
      </c>
      <c r="F151" s="32">
        <v>60</v>
      </c>
      <c r="G151" s="32">
        <f t="shared" si="21"/>
        <v>36.08</v>
      </c>
      <c r="H151" s="33">
        <f>G151*100/250</f>
        <v>14.432</v>
      </c>
      <c r="I151" s="4"/>
    </row>
    <row r="152" spans="1:9" ht="18.75" x14ac:dyDescent="0.25">
      <c r="A152" s="49"/>
      <c r="B152" s="4">
        <v>250</v>
      </c>
      <c r="C152" s="4" t="s">
        <v>40</v>
      </c>
      <c r="D152" s="32">
        <v>73</v>
      </c>
      <c r="E152" s="32">
        <v>79</v>
      </c>
      <c r="F152" s="32">
        <v>86</v>
      </c>
      <c r="G152" s="32">
        <f t="shared" si="21"/>
        <v>52.36</v>
      </c>
      <c r="H152" s="33">
        <f t="shared" ref="H152:H153" si="24">G152*100/250</f>
        <v>20.943999999999999</v>
      </c>
      <c r="I152" s="4"/>
    </row>
    <row r="153" spans="1:9" ht="18.75" x14ac:dyDescent="0.25">
      <c r="A153" s="50"/>
      <c r="B153" s="4"/>
      <c r="C153" s="4" t="s">
        <v>12</v>
      </c>
      <c r="D153" s="32">
        <f>D152+D151</f>
        <v>131</v>
      </c>
      <c r="E153" s="32">
        <f t="shared" ref="E153:F153" si="25">E152+E151</f>
        <v>125</v>
      </c>
      <c r="F153" s="32">
        <f t="shared" si="25"/>
        <v>146</v>
      </c>
      <c r="G153" s="32">
        <f t="shared" si="21"/>
        <v>88.44</v>
      </c>
      <c r="H153" s="33">
        <f t="shared" si="24"/>
        <v>35.375999999999998</v>
      </c>
      <c r="I153" s="4"/>
    </row>
    <row r="154" spans="1:9" ht="18.75" x14ac:dyDescent="0.25">
      <c r="A154" s="10" t="s">
        <v>97</v>
      </c>
      <c r="B154" s="4">
        <v>630</v>
      </c>
      <c r="C154" s="4"/>
      <c r="D154" s="34"/>
      <c r="E154" s="34"/>
      <c r="F154" s="34"/>
      <c r="G154" s="7"/>
      <c r="H154" s="6"/>
      <c r="I154" s="4"/>
    </row>
    <row r="155" spans="1:9" ht="18.75" x14ac:dyDescent="0.25">
      <c r="A155" s="10" t="s">
        <v>98</v>
      </c>
      <c r="B155" s="4">
        <v>630</v>
      </c>
      <c r="C155" s="4"/>
      <c r="D155" s="34"/>
      <c r="E155" s="34"/>
      <c r="F155" s="34"/>
      <c r="G155" s="7"/>
      <c r="H155" s="6"/>
      <c r="I155" s="4"/>
    </row>
    <row r="156" spans="1:9" ht="18.75" x14ac:dyDescent="0.25">
      <c r="A156" s="48" t="s">
        <v>99</v>
      </c>
      <c r="B156" s="48">
        <v>1000</v>
      </c>
      <c r="C156" s="4" t="s">
        <v>100</v>
      </c>
      <c r="D156" s="32">
        <v>0</v>
      </c>
      <c r="E156" s="32">
        <v>0</v>
      </c>
      <c r="F156" s="32">
        <v>0</v>
      </c>
      <c r="G156" s="32"/>
      <c r="H156" s="33"/>
      <c r="I156" s="4"/>
    </row>
    <row r="157" spans="1:9" ht="18.75" x14ac:dyDescent="0.25">
      <c r="A157" s="49"/>
      <c r="B157" s="49"/>
      <c r="C157" s="4" t="s">
        <v>100</v>
      </c>
      <c r="D157" s="32">
        <v>0</v>
      </c>
      <c r="E157" s="32">
        <v>0</v>
      </c>
      <c r="F157" s="32">
        <v>0</v>
      </c>
      <c r="G157" s="32"/>
      <c r="H157" s="33"/>
      <c r="I157" s="4"/>
    </row>
    <row r="158" spans="1:9" ht="18.75" x14ac:dyDescent="0.25">
      <c r="A158" s="49"/>
      <c r="B158" s="49"/>
      <c r="C158" s="4" t="s">
        <v>101</v>
      </c>
      <c r="D158" s="32">
        <v>0</v>
      </c>
      <c r="E158" s="32">
        <v>0</v>
      </c>
      <c r="F158" s="32">
        <v>0</v>
      </c>
      <c r="G158" s="32"/>
      <c r="H158" s="33"/>
      <c r="I158" s="4"/>
    </row>
    <row r="159" spans="1:9" ht="18.75" x14ac:dyDescent="0.25">
      <c r="A159" s="49"/>
      <c r="B159" s="49"/>
      <c r="C159" s="4" t="s">
        <v>102</v>
      </c>
      <c r="D159" s="32">
        <v>23</v>
      </c>
      <c r="E159" s="32">
        <v>24</v>
      </c>
      <c r="F159" s="32">
        <v>33</v>
      </c>
      <c r="G159" s="32"/>
      <c r="H159" s="33"/>
      <c r="I159" s="4"/>
    </row>
    <row r="160" spans="1:9" ht="18.75" x14ac:dyDescent="0.25">
      <c r="A160" s="49"/>
      <c r="B160" s="49"/>
      <c r="C160" s="4" t="s">
        <v>103</v>
      </c>
      <c r="D160" s="32">
        <v>40</v>
      </c>
      <c r="E160" s="32">
        <v>31</v>
      </c>
      <c r="F160" s="32">
        <v>37</v>
      </c>
      <c r="G160" s="32"/>
      <c r="H160" s="33"/>
      <c r="I160" s="4"/>
    </row>
    <row r="161" spans="1:9" ht="18.75" x14ac:dyDescent="0.25">
      <c r="A161" s="49"/>
      <c r="B161" s="50"/>
      <c r="C161" s="4" t="s">
        <v>12</v>
      </c>
      <c r="D161" s="32">
        <f>D160+D159+D158+D157+D156</f>
        <v>63</v>
      </c>
      <c r="E161" s="32">
        <f t="shared" ref="E161:F161" si="26">E160+E159+E158+E157+E156</f>
        <v>55</v>
      </c>
      <c r="F161" s="32">
        <f t="shared" si="26"/>
        <v>70</v>
      </c>
      <c r="G161" s="32">
        <f>0.22*(F161+E161+D161)</f>
        <v>41.36</v>
      </c>
      <c r="H161" s="33">
        <f>G161*100/1000</f>
        <v>4.1360000000000001</v>
      </c>
      <c r="I161" s="4"/>
    </row>
    <row r="162" spans="1:9" ht="18.75" x14ac:dyDescent="0.25">
      <c r="A162" s="49"/>
      <c r="B162" s="48">
        <v>1000</v>
      </c>
      <c r="C162" s="4" t="s">
        <v>103</v>
      </c>
      <c r="D162" s="32">
        <v>20</v>
      </c>
      <c r="E162" s="32">
        <v>9</v>
      </c>
      <c r="F162" s="32">
        <v>19</v>
      </c>
      <c r="G162" s="32"/>
      <c r="H162" s="33"/>
      <c r="I162" s="4"/>
    </row>
    <row r="163" spans="1:9" ht="18.75" x14ac:dyDescent="0.25">
      <c r="A163" s="49"/>
      <c r="B163" s="49"/>
      <c r="C163" s="4" t="s">
        <v>102</v>
      </c>
      <c r="D163" s="32">
        <v>9</v>
      </c>
      <c r="E163" s="32">
        <v>14</v>
      </c>
      <c r="F163" s="32">
        <v>28</v>
      </c>
      <c r="G163" s="32"/>
      <c r="H163" s="33"/>
      <c r="I163" s="4"/>
    </row>
    <row r="164" spans="1:9" ht="18.75" x14ac:dyDescent="0.25">
      <c r="A164" s="49"/>
      <c r="B164" s="49"/>
      <c r="C164" s="4" t="s">
        <v>100</v>
      </c>
      <c r="D164" s="32">
        <v>30</v>
      </c>
      <c r="E164" s="32">
        <v>31</v>
      </c>
      <c r="F164" s="32">
        <v>46</v>
      </c>
      <c r="G164" s="32"/>
      <c r="H164" s="33"/>
      <c r="I164" s="4"/>
    </row>
    <row r="165" spans="1:9" ht="18.75" x14ac:dyDescent="0.25">
      <c r="A165" s="49"/>
      <c r="B165" s="49"/>
      <c r="C165" s="4" t="s">
        <v>104</v>
      </c>
      <c r="D165" s="32">
        <v>28</v>
      </c>
      <c r="E165" s="32">
        <v>30</v>
      </c>
      <c r="F165" s="32">
        <v>29</v>
      </c>
      <c r="G165" s="32"/>
      <c r="H165" s="33"/>
      <c r="I165" s="4"/>
    </row>
    <row r="166" spans="1:9" ht="18.75" x14ac:dyDescent="0.25">
      <c r="A166" s="49"/>
      <c r="B166" s="49"/>
      <c r="C166" s="4" t="s">
        <v>101</v>
      </c>
      <c r="D166" s="32">
        <v>30</v>
      </c>
      <c r="E166" s="32">
        <v>40</v>
      </c>
      <c r="F166" s="32">
        <v>40</v>
      </c>
      <c r="G166" s="32"/>
      <c r="H166" s="33"/>
      <c r="I166" s="4"/>
    </row>
    <row r="167" spans="1:9" ht="18.75" x14ac:dyDescent="0.25">
      <c r="A167" s="49"/>
      <c r="B167" s="49"/>
      <c r="C167" s="4" t="s">
        <v>105</v>
      </c>
      <c r="D167" s="32">
        <v>0</v>
      </c>
      <c r="E167" s="32">
        <v>0</v>
      </c>
      <c r="F167" s="32">
        <v>0</v>
      </c>
      <c r="G167" s="32"/>
      <c r="H167" s="33"/>
      <c r="I167" s="4"/>
    </row>
    <row r="168" spans="1:9" ht="18.75" x14ac:dyDescent="0.25">
      <c r="A168" s="50"/>
      <c r="B168" s="50"/>
      <c r="C168" s="4" t="s">
        <v>12</v>
      </c>
      <c r="D168" s="32">
        <f>D167+D166+D165+D164+D163+D162</f>
        <v>117</v>
      </c>
      <c r="E168" s="32">
        <f t="shared" ref="E168:F168" si="27">E167+E166+E165+E164+E163+E162</f>
        <v>124</v>
      </c>
      <c r="F168" s="32">
        <f t="shared" si="27"/>
        <v>162</v>
      </c>
      <c r="G168" s="32">
        <f>0.22*(F168+E168+D168)</f>
        <v>88.66</v>
      </c>
      <c r="H168" s="33">
        <f>G168*100/1000</f>
        <v>8.8659999999999997</v>
      </c>
      <c r="I168" s="4"/>
    </row>
    <row r="169" spans="1:9" ht="18.75" x14ac:dyDescent="0.25">
      <c r="A169" s="48" t="s">
        <v>106</v>
      </c>
      <c r="B169" s="48">
        <v>1000</v>
      </c>
      <c r="C169" s="4" t="s">
        <v>107</v>
      </c>
      <c r="D169" s="32">
        <v>11</v>
      </c>
      <c r="E169" s="32">
        <v>32</v>
      </c>
      <c r="F169" s="32">
        <v>25</v>
      </c>
      <c r="G169" s="32"/>
      <c r="H169" s="33"/>
      <c r="I169" s="4"/>
    </row>
    <row r="170" spans="1:9" ht="18.75" x14ac:dyDescent="0.25">
      <c r="A170" s="49"/>
      <c r="B170" s="49"/>
      <c r="C170" s="4" t="s">
        <v>108</v>
      </c>
      <c r="D170" s="32">
        <v>30</v>
      </c>
      <c r="E170" s="32">
        <v>18</v>
      </c>
      <c r="F170" s="32">
        <v>26</v>
      </c>
      <c r="G170" s="32"/>
      <c r="H170" s="33"/>
      <c r="I170" s="4"/>
    </row>
    <row r="171" spans="1:9" ht="18.75" x14ac:dyDescent="0.25">
      <c r="A171" s="49"/>
      <c r="B171" s="49"/>
      <c r="C171" s="4" t="s">
        <v>109</v>
      </c>
      <c r="D171" s="32">
        <v>34</v>
      </c>
      <c r="E171" s="32">
        <v>38</v>
      </c>
      <c r="F171" s="32">
        <v>31</v>
      </c>
      <c r="G171" s="32"/>
      <c r="H171" s="33"/>
      <c r="I171" s="4"/>
    </row>
    <row r="172" spans="1:9" ht="18.75" x14ac:dyDescent="0.25">
      <c r="A172" s="49"/>
      <c r="B172" s="49"/>
      <c r="C172" s="4" t="s">
        <v>110</v>
      </c>
      <c r="D172" s="32">
        <v>38</v>
      </c>
      <c r="E172" s="32">
        <v>32</v>
      </c>
      <c r="F172" s="32">
        <v>19</v>
      </c>
      <c r="G172" s="32"/>
      <c r="H172" s="33"/>
      <c r="I172" s="4"/>
    </row>
    <row r="173" spans="1:9" ht="18.75" x14ac:dyDescent="0.25">
      <c r="A173" s="49"/>
      <c r="B173" s="49"/>
      <c r="C173" s="4" t="s">
        <v>111</v>
      </c>
      <c r="D173" s="32">
        <v>25</v>
      </c>
      <c r="E173" s="32">
        <v>42</v>
      </c>
      <c r="F173" s="32">
        <v>28</v>
      </c>
      <c r="G173" s="32"/>
      <c r="H173" s="33"/>
      <c r="I173" s="4"/>
    </row>
    <row r="174" spans="1:9" ht="18.75" x14ac:dyDescent="0.25">
      <c r="A174" s="49"/>
      <c r="B174" s="49"/>
      <c r="C174" s="4" t="s">
        <v>112</v>
      </c>
      <c r="D174" s="32">
        <v>0</v>
      </c>
      <c r="E174" s="32">
        <v>0</v>
      </c>
      <c r="F174" s="32">
        <v>0</v>
      </c>
      <c r="G174" s="32"/>
      <c r="H174" s="33"/>
      <c r="I174" s="4"/>
    </row>
    <row r="175" spans="1:9" ht="18.75" x14ac:dyDescent="0.25">
      <c r="A175" s="49"/>
      <c r="B175" s="49"/>
      <c r="C175" s="4"/>
      <c r="D175" s="32"/>
      <c r="E175" s="32"/>
      <c r="F175" s="32"/>
      <c r="G175" s="32"/>
      <c r="H175" s="33"/>
      <c r="I175" s="4"/>
    </row>
    <row r="176" spans="1:9" ht="18.75" x14ac:dyDescent="0.25">
      <c r="A176" s="49"/>
      <c r="B176" s="50"/>
      <c r="C176" s="4" t="s">
        <v>12</v>
      </c>
      <c r="D176" s="32">
        <f>D175+D174+D173+D172+D171+D170+D169</f>
        <v>138</v>
      </c>
      <c r="E176" s="32">
        <f>E175+E174+E173+E172+E171+E170+E169</f>
        <v>162</v>
      </c>
      <c r="F176" s="32">
        <f>F175+F174+F173+F172+F171+F170+F169</f>
        <v>129</v>
      </c>
      <c r="G176" s="32">
        <f>0.22*(F176+E176+D176)</f>
        <v>94.38</v>
      </c>
      <c r="H176" s="33">
        <f>G176*100/1000</f>
        <v>9.4380000000000006</v>
      </c>
      <c r="I176" s="4"/>
    </row>
    <row r="177" spans="1:9" ht="18.75" x14ac:dyDescent="0.25">
      <c r="A177" s="49"/>
      <c r="B177" s="48">
        <v>1000</v>
      </c>
      <c r="C177" s="4" t="s">
        <v>107</v>
      </c>
      <c r="D177" s="32">
        <v>29</v>
      </c>
      <c r="E177" s="32">
        <v>13</v>
      </c>
      <c r="F177" s="32">
        <v>28</v>
      </c>
      <c r="G177" s="32"/>
      <c r="H177" s="33"/>
      <c r="I177" s="4"/>
    </row>
    <row r="178" spans="1:9" ht="18.75" x14ac:dyDescent="0.25">
      <c r="A178" s="49"/>
      <c r="B178" s="49"/>
      <c r="C178" s="4" t="s">
        <v>108</v>
      </c>
      <c r="D178" s="32">
        <v>9</v>
      </c>
      <c r="E178" s="32">
        <v>10</v>
      </c>
      <c r="F178" s="32">
        <v>11</v>
      </c>
      <c r="G178" s="32"/>
      <c r="H178" s="33"/>
      <c r="I178" s="4"/>
    </row>
    <row r="179" spans="1:9" ht="18.75" x14ac:dyDescent="0.25">
      <c r="A179" s="49"/>
      <c r="B179" s="49"/>
      <c r="C179" s="4" t="s">
        <v>109</v>
      </c>
      <c r="D179" s="32">
        <v>2</v>
      </c>
      <c r="E179" s="32">
        <v>1</v>
      </c>
      <c r="F179" s="32">
        <v>1</v>
      </c>
      <c r="G179" s="32"/>
      <c r="H179" s="33"/>
      <c r="I179" s="4"/>
    </row>
    <row r="180" spans="1:9" ht="18.75" x14ac:dyDescent="0.25">
      <c r="A180" s="49"/>
      <c r="B180" s="49"/>
      <c r="C180" s="4" t="s">
        <v>111</v>
      </c>
      <c r="D180" s="32">
        <v>27</v>
      </c>
      <c r="E180" s="32">
        <v>8</v>
      </c>
      <c r="F180" s="32">
        <v>35</v>
      </c>
      <c r="G180" s="32"/>
      <c r="H180" s="33"/>
      <c r="I180" s="4"/>
    </row>
    <row r="181" spans="1:9" ht="18.75" x14ac:dyDescent="0.25">
      <c r="A181" s="49"/>
      <c r="B181" s="49"/>
      <c r="C181" s="4" t="s">
        <v>113</v>
      </c>
      <c r="D181" s="32">
        <v>4</v>
      </c>
      <c r="E181" s="32">
        <v>18</v>
      </c>
      <c r="F181" s="32">
        <v>14</v>
      </c>
      <c r="G181" s="32"/>
      <c r="H181" s="33"/>
      <c r="I181" s="4"/>
    </row>
    <row r="182" spans="1:9" ht="18.75" x14ac:dyDescent="0.25">
      <c r="A182" s="49"/>
      <c r="B182" s="49"/>
      <c r="C182" s="4" t="s">
        <v>114</v>
      </c>
      <c r="D182" s="32">
        <v>0</v>
      </c>
      <c r="E182" s="32">
        <v>0</v>
      </c>
      <c r="F182" s="32">
        <v>0</v>
      </c>
      <c r="G182" s="32"/>
      <c r="H182" s="33"/>
      <c r="I182" s="4"/>
    </row>
    <row r="183" spans="1:9" ht="18.75" x14ac:dyDescent="0.25">
      <c r="A183" s="50"/>
      <c r="B183" s="50"/>
      <c r="C183" s="4" t="s">
        <v>12</v>
      </c>
      <c r="D183" s="32">
        <f>D182+D181+D180+D179+D178+D177</f>
        <v>71</v>
      </c>
      <c r="E183" s="32">
        <f t="shared" ref="E183:F183" si="28">E182+E181+E180+E179+E178+E177</f>
        <v>50</v>
      </c>
      <c r="F183" s="32">
        <f t="shared" si="28"/>
        <v>89</v>
      </c>
      <c r="G183" s="32">
        <f>0.22*(F183+E183+D183)</f>
        <v>46.2</v>
      </c>
      <c r="H183" s="33">
        <f>G183*100/1000</f>
        <v>4.62</v>
      </c>
      <c r="I183" s="4"/>
    </row>
    <row r="184" spans="1:9" ht="18.75" x14ac:dyDescent="0.25">
      <c r="A184" s="48" t="s">
        <v>115</v>
      </c>
      <c r="B184" s="48">
        <v>1000</v>
      </c>
      <c r="C184" s="4" t="s">
        <v>116</v>
      </c>
      <c r="D184" s="32">
        <v>24</v>
      </c>
      <c r="E184" s="32">
        <v>45</v>
      </c>
      <c r="F184" s="32">
        <v>52</v>
      </c>
      <c r="G184" s="32"/>
      <c r="H184" s="33"/>
      <c r="I184" s="4"/>
    </row>
    <row r="185" spans="1:9" ht="18.75" x14ac:dyDescent="0.25">
      <c r="A185" s="49"/>
      <c r="B185" s="49"/>
      <c r="C185" s="4" t="s">
        <v>117</v>
      </c>
      <c r="D185" s="32">
        <v>23</v>
      </c>
      <c r="E185" s="32">
        <v>43</v>
      </c>
      <c r="F185" s="32">
        <v>26</v>
      </c>
      <c r="G185" s="32"/>
      <c r="H185" s="33"/>
      <c r="I185" s="4"/>
    </row>
    <row r="186" spans="1:9" ht="18.75" x14ac:dyDescent="0.25">
      <c r="A186" s="49"/>
      <c r="B186" s="49"/>
      <c r="C186" s="4" t="s">
        <v>118</v>
      </c>
      <c r="D186" s="32">
        <v>47</v>
      </c>
      <c r="E186" s="32">
        <v>44</v>
      </c>
      <c r="F186" s="32">
        <v>24</v>
      </c>
      <c r="G186" s="32"/>
      <c r="H186" s="33"/>
      <c r="I186" s="4"/>
    </row>
    <row r="187" spans="1:9" ht="18.75" x14ac:dyDescent="0.25">
      <c r="A187" s="49"/>
      <c r="B187" s="49"/>
      <c r="C187" s="4" t="s">
        <v>119</v>
      </c>
      <c r="D187" s="32">
        <v>70</v>
      </c>
      <c r="E187" s="32">
        <v>55</v>
      </c>
      <c r="F187" s="32">
        <v>65</v>
      </c>
      <c r="G187" s="32"/>
      <c r="H187" s="33"/>
      <c r="I187" s="4"/>
    </row>
    <row r="188" spans="1:9" ht="18.75" x14ac:dyDescent="0.25">
      <c r="A188" s="49"/>
      <c r="B188" s="49"/>
      <c r="C188" s="4" t="s">
        <v>120</v>
      </c>
      <c r="D188" s="32">
        <v>56</v>
      </c>
      <c r="E188" s="32">
        <v>64</v>
      </c>
      <c r="F188" s="32">
        <v>48</v>
      </c>
      <c r="G188" s="32"/>
      <c r="H188" s="33"/>
      <c r="I188" s="4"/>
    </row>
    <row r="189" spans="1:9" ht="18.75" x14ac:dyDescent="0.25">
      <c r="A189" s="49"/>
      <c r="B189" s="49"/>
      <c r="C189" s="4" t="s">
        <v>121</v>
      </c>
      <c r="D189" s="32">
        <v>0</v>
      </c>
      <c r="E189" s="32">
        <v>0</v>
      </c>
      <c r="F189" s="32">
        <v>0</v>
      </c>
      <c r="G189" s="32"/>
      <c r="H189" s="33"/>
      <c r="I189" s="4"/>
    </row>
    <row r="190" spans="1:9" ht="18.75" x14ac:dyDescent="0.25">
      <c r="A190" s="49"/>
      <c r="B190" s="50"/>
      <c r="C190" s="4" t="s">
        <v>12</v>
      </c>
      <c r="D190" s="32">
        <f>D189+D188+D187+D186+D185+D184</f>
        <v>220</v>
      </c>
      <c r="E190" s="32">
        <f t="shared" ref="E190:F190" si="29">E189+E188+E187+E186+E185+E184</f>
        <v>251</v>
      </c>
      <c r="F190" s="32">
        <f t="shared" si="29"/>
        <v>215</v>
      </c>
      <c r="G190" s="32">
        <f>0.22*(F190+E190+D190)</f>
        <v>150.91999999999999</v>
      </c>
      <c r="H190" s="33">
        <f>G190*100/1000</f>
        <v>15.091999999999999</v>
      </c>
      <c r="I190" s="4"/>
    </row>
    <row r="191" spans="1:9" ht="18.75" x14ac:dyDescent="0.25">
      <c r="A191" s="49"/>
      <c r="B191" s="48">
        <v>1000</v>
      </c>
      <c r="C191" s="4" t="s">
        <v>116</v>
      </c>
      <c r="D191" s="32">
        <v>0</v>
      </c>
      <c r="E191" s="32">
        <v>0</v>
      </c>
      <c r="F191" s="32">
        <v>0</v>
      </c>
      <c r="G191" s="32"/>
      <c r="H191" s="33"/>
      <c r="I191" s="4"/>
    </row>
    <row r="192" spans="1:9" ht="18.75" x14ac:dyDescent="0.25">
      <c r="A192" s="49"/>
      <c r="B192" s="49"/>
      <c r="C192" s="4" t="s">
        <v>117</v>
      </c>
      <c r="D192" s="32">
        <v>5</v>
      </c>
      <c r="E192" s="32">
        <v>5</v>
      </c>
      <c r="F192" s="32">
        <v>13</v>
      </c>
      <c r="G192" s="32"/>
      <c r="H192" s="33"/>
      <c r="I192" s="4"/>
    </row>
    <row r="193" spans="1:9" ht="18.75" x14ac:dyDescent="0.25">
      <c r="A193" s="49"/>
      <c r="B193" s="49"/>
      <c r="C193" s="4" t="s">
        <v>118</v>
      </c>
      <c r="D193" s="32">
        <v>0</v>
      </c>
      <c r="E193" s="32">
        <v>0</v>
      </c>
      <c r="F193" s="32">
        <v>0</v>
      </c>
      <c r="G193" s="32"/>
      <c r="H193" s="33"/>
      <c r="I193" s="4"/>
    </row>
    <row r="194" spans="1:9" ht="18.75" x14ac:dyDescent="0.25">
      <c r="A194" s="49"/>
      <c r="B194" s="49"/>
      <c r="C194" s="4" t="s">
        <v>122</v>
      </c>
      <c r="D194" s="32">
        <v>0</v>
      </c>
      <c r="E194" s="32">
        <v>10</v>
      </c>
      <c r="F194" s="32">
        <v>0</v>
      </c>
      <c r="G194" s="32"/>
      <c r="H194" s="33"/>
      <c r="I194" s="4"/>
    </row>
    <row r="195" spans="1:9" ht="18.75" x14ac:dyDescent="0.25">
      <c r="A195" s="49"/>
      <c r="B195" s="49"/>
      <c r="C195" s="4" t="s">
        <v>123</v>
      </c>
      <c r="D195" s="32">
        <v>3</v>
      </c>
      <c r="E195" s="32">
        <v>5</v>
      </c>
      <c r="F195" s="32">
        <v>3</v>
      </c>
      <c r="G195" s="32"/>
      <c r="H195" s="33"/>
      <c r="I195" s="4"/>
    </row>
    <row r="196" spans="1:9" ht="18.75" x14ac:dyDescent="0.25">
      <c r="A196" s="49"/>
      <c r="B196" s="49"/>
      <c r="C196" s="4"/>
      <c r="D196" s="32"/>
      <c r="E196" s="32"/>
      <c r="F196" s="32"/>
      <c r="G196" s="32"/>
      <c r="H196" s="33"/>
      <c r="I196" s="4"/>
    </row>
    <row r="197" spans="1:9" ht="18.75" x14ac:dyDescent="0.25">
      <c r="A197" s="50"/>
      <c r="B197" s="50"/>
      <c r="C197" s="4" t="s">
        <v>12</v>
      </c>
      <c r="D197" s="32">
        <f>D196+D195+D194+D193+D192+D191</f>
        <v>8</v>
      </c>
      <c r="E197" s="32">
        <f t="shared" ref="E197:F197" si="30">E196+E195+E194+E193+E192+E191</f>
        <v>20</v>
      </c>
      <c r="F197" s="32">
        <f t="shared" si="30"/>
        <v>16</v>
      </c>
      <c r="G197" s="32">
        <f>0.22*(F197+E197+D197)</f>
        <v>9.68</v>
      </c>
      <c r="H197" s="33">
        <f>G197*100/1000</f>
        <v>0.96799999999999997</v>
      </c>
      <c r="I197" s="4"/>
    </row>
    <row r="198" spans="1:9" ht="18.75" x14ac:dyDescent="0.25">
      <c r="A198" s="48" t="s">
        <v>124</v>
      </c>
      <c r="B198" s="48">
        <v>1000</v>
      </c>
      <c r="C198" s="4" t="s">
        <v>125</v>
      </c>
      <c r="D198" s="32">
        <v>65</v>
      </c>
      <c r="E198" s="32">
        <v>42</v>
      </c>
      <c r="F198" s="32">
        <v>47</v>
      </c>
      <c r="G198" s="32"/>
      <c r="H198" s="33"/>
      <c r="I198" s="4"/>
    </row>
    <row r="199" spans="1:9" ht="18.75" x14ac:dyDescent="0.25">
      <c r="A199" s="49"/>
      <c r="B199" s="49"/>
      <c r="C199" s="4" t="s">
        <v>126</v>
      </c>
      <c r="D199" s="32">
        <v>46</v>
      </c>
      <c r="E199" s="32">
        <v>24</v>
      </c>
      <c r="F199" s="32">
        <v>33</v>
      </c>
      <c r="G199" s="32"/>
      <c r="H199" s="33"/>
      <c r="I199" s="4"/>
    </row>
    <row r="200" spans="1:9" ht="18.75" x14ac:dyDescent="0.25">
      <c r="A200" s="49"/>
      <c r="B200" s="49"/>
      <c r="C200" s="4" t="s">
        <v>127</v>
      </c>
      <c r="D200" s="32">
        <v>39</v>
      </c>
      <c r="E200" s="32">
        <v>42</v>
      </c>
      <c r="F200" s="32">
        <v>41</v>
      </c>
      <c r="G200" s="32"/>
      <c r="H200" s="33"/>
      <c r="I200" s="4"/>
    </row>
    <row r="201" spans="1:9" ht="18.75" x14ac:dyDescent="0.25">
      <c r="A201" s="49"/>
      <c r="B201" s="49"/>
      <c r="C201" s="4" t="s">
        <v>128</v>
      </c>
      <c r="D201" s="32">
        <v>23</v>
      </c>
      <c r="E201" s="32">
        <v>47</v>
      </c>
      <c r="F201" s="32">
        <v>40</v>
      </c>
      <c r="G201" s="32"/>
      <c r="H201" s="33"/>
      <c r="I201" s="4"/>
    </row>
    <row r="202" spans="1:9" ht="18.75" x14ac:dyDescent="0.25">
      <c r="A202" s="49"/>
      <c r="B202" s="49"/>
      <c r="C202" s="4" t="s">
        <v>129</v>
      </c>
      <c r="D202" s="32">
        <v>0</v>
      </c>
      <c r="E202" s="32">
        <v>0</v>
      </c>
      <c r="F202" s="32">
        <v>0</v>
      </c>
      <c r="G202" s="32"/>
      <c r="H202" s="33"/>
      <c r="I202" s="4"/>
    </row>
    <row r="203" spans="1:9" ht="18.75" x14ac:dyDescent="0.25">
      <c r="A203" s="49"/>
      <c r="B203" s="50"/>
      <c r="C203" s="4" t="s">
        <v>12</v>
      </c>
      <c r="D203" s="32">
        <f>D202+D201+D200+D199+D198</f>
        <v>173</v>
      </c>
      <c r="E203" s="32">
        <f t="shared" ref="E203:F203" si="31">E202+E201+E200+E199+E198</f>
        <v>155</v>
      </c>
      <c r="F203" s="32">
        <f t="shared" si="31"/>
        <v>161</v>
      </c>
      <c r="G203" s="32">
        <f>0.22*(F203+E203+D203)</f>
        <v>107.58</v>
      </c>
      <c r="H203" s="33">
        <f>G203*100/1000</f>
        <v>10.757999999999999</v>
      </c>
      <c r="I203" s="4"/>
    </row>
    <row r="204" spans="1:9" ht="18.75" x14ac:dyDescent="0.25">
      <c r="A204" s="49"/>
      <c r="B204" s="48">
        <v>1000</v>
      </c>
      <c r="C204" s="4" t="s">
        <v>130</v>
      </c>
      <c r="D204" s="32">
        <v>0</v>
      </c>
      <c r="E204" s="32">
        <v>0</v>
      </c>
      <c r="F204" s="32">
        <v>0</v>
      </c>
      <c r="G204" s="7"/>
      <c r="H204" s="6"/>
      <c r="I204" s="4"/>
    </row>
    <row r="205" spans="1:9" ht="18.75" x14ac:dyDescent="0.25">
      <c r="A205" s="49"/>
      <c r="B205" s="49"/>
      <c r="C205" s="4" t="s">
        <v>131</v>
      </c>
      <c r="D205" s="32">
        <v>0</v>
      </c>
      <c r="E205" s="32">
        <v>0</v>
      </c>
      <c r="F205" s="32">
        <v>0</v>
      </c>
      <c r="G205" s="7"/>
      <c r="H205" s="6"/>
      <c r="I205" s="4"/>
    </row>
    <row r="206" spans="1:9" ht="18.75" x14ac:dyDescent="0.25">
      <c r="A206" s="49"/>
      <c r="B206" s="49"/>
      <c r="C206" s="4" t="s">
        <v>132</v>
      </c>
      <c r="D206" s="32">
        <v>0</v>
      </c>
      <c r="E206" s="32">
        <v>0</v>
      </c>
      <c r="F206" s="32">
        <v>0</v>
      </c>
      <c r="G206" s="7"/>
      <c r="H206" s="6"/>
      <c r="I206" s="4"/>
    </row>
    <row r="207" spans="1:9" ht="18.75" x14ac:dyDescent="0.25">
      <c r="A207" s="49"/>
      <c r="B207" s="49"/>
      <c r="C207" s="4" t="s">
        <v>133</v>
      </c>
      <c r="D207" s="32">
        <v>0</v>
      </c>
      <c r="E207" s="32">
        <v>0</v>
      </c>
      <c r="F207" s="32">
        <v>0</v>
      </c>
      <c r="G207" s="7"/>
      <c r="H207" s="6"/>
      <c r="I207" s="4"/>
    </row>
    <row r="208" spans="1:9" ht="18.75" x14ac:dyDescent="0.25">
      <c r="A208" s="49"/>
      <c r="B208" s="49"/>
      <c r="C208" s="4" t="s">
        <v>134</v>
      </c>
      <c r="D208" s="32">
        <v>0</v>
      </c>
      <c r="E208" s="32">
        <v>0</v>
      </c>
      <c r="F208" s="32">
        <v>0</v>
      </c>
      <c r="G208" s="7"/>
      <c r="H208" s="6"/>
      <c r="I208" s="4"/>
    </row>
    <row r="209" spans="1:9" ht="18.75" x14ac:dyDescent="0.25">
      <c r="A209" s="50"/>
      <c r="B209" s="50"/>
      <c r="C209" s="4" t="s">
        <v>12</v>
      </c>
      <c r="D209" s="32">
        <v>0</v>
      </c>
      <c r="E209" s="32">
        <v>0</v>
      </c>
      <c r="F209" s="32">
        <v>0</v>
      </c>
      <c r="G209" s="7"/>
      <c r="H209" s="6"/>
      <c r="I209" s="4"/>
    </row>
    <row r="210" spans="1:9" ht="18.75" x14ac:dyDescent="0.25">
      <c r="A210" s="48" t="s">
        <v>135</v>
      </c>
      <c r="B210" s="48">
        <v>1250</v>
      </c>
      <c r="C210" s="4" t="s">
        <v>136</v>
      </c>
      <c r="D210" s="32">
        <v>0</v>
      </c>
      <c r="E210" s="32">
        <v>0</v>
      </c>
      <c r="F210" s="32">
        <v>0</v>
      </c>
      <c r="G210" s="32"/>
      <c r="H210" s="33"/>
      <c r="I210" s="4"/>
    </row>
    <row r="211" spans="1:9" ht="18.75" x14ac:dyDescent="0.25">
      <c r="A211" s="49"/>
      <c r="B211" s="49"/>
      <c r="C211" s="4" t="s">
        <v>137</v>
      </c>
      <c r="D211" s="32">
        <v>17</v>
      </c>
      <c r="E211" s="32">
        <v>35</v>
      </c>
      <c r="F211" s="32">
        <v>20</v>
      </c>
      <c r="G211" s="32"/>
      <c r="H211" s="33"/>
      <c r="I211" s="4"/>
    </row>
    <row r="212" spans="1:9" ht="18.75" x14ac:dyDescent="0.25">
      <c r="A212" s="49"/>
      <c r="B212" s="49"/>
      <c r="C212" s="4" t="s">
        <v>138</v>
      </c>
      <c r="D212" s="32">
        <v>26</v>
      </c>
      <c r="E212" s="32">
        <v>10</v>
      </c>
      <c r="F212" s="32">
        <v>18</v>
      </c>
      <c r="G212" s="32"/>
      <c r="H212" s="33"/>
      <c r="I212" s="4"/>
    </row>
    <row r="213" spans="1:9" ht="18.75" x14ac:dyDescent="0.25">
      <c r="A213" s="49"/>
      <c r="B213" s="49"/>
      <c r="C213" s="4" t="s">
        <v>139</v>
      </c>
      <c r="D213" s="32">
        <v>3</v>
      </c>
      <c r="E213" s="32">
        <v>4</v>
      </c>
      <c r="F213" s="32">
        <v>2</v>
      </c>
      <c r="G213" s="32"/>
      <c r="H213" s="33"/>
      <c r="I213" s="4"/>
    </row>
    <row r="214" spans="1:9" ht="18.75" x14ac:dyDescent="0.25">
      <c r="A214" s="49"/>
      <c r="B214" s="49"/>
      <c r="C214" s="4" t="s">
        <v>140</v>
      </c>
      <c r="D214" s="32">
        <v>8</v>
      </c>
      <c r="E214" s="32">
        <v>8</v>
      </c>
      <c r="F214" s="32">
        <v>20</v>
      </c>
      <c r="G214" s="32"/>
      <c r="H214" s="33"/>
      <c r="I214" s="4"/>
    </row>
    <row r="215" spans="1:9" ht="18.75" x14ac:dyDescent="0.25">
      <c r="A215" s="49"/>
      <c r="B215" s="49"/>
      <c r="C215" s="4" t="s">
        <v>141</v>
      </c>
      <c r="D215" s="32">
        <v>15</v>
      </c>
      <c r="E215" s="32">
        <v>12</v>
      </c>
      <c r="F215" s="32">
        <v>18</v>
      </c>
      <c r="G215" s="32"/>
      <c r="H215" s="33"/>
      <c r="I215" s="4"/>
    </row>
    <row r="216" spans="1:9" ht="18.75" x14ac:dyDescent="0.25">
      <c r="A216" s="49"/>
      <c r="B216" s="49"/>
      <c r="C216" s="4" t="s">
        <v>142</v>
      </c>
      <c r="D216" s="32">
        <v>30</v>
      </c>
      <c r="E216" s="32">
        <v>64</v>
      </c>
      <c r="F216" s="32">
        <v>54</v>
      </c>
      <c r="G216" s="32"/>
      <c r="H216" s="33"/>
      <c r="I216" s="4"/>
    </row>
    <row r="217" spans="1:9" ht="18.75" x14ac:dyDescent="0.25">
      <c r="A217" s="49"/>
      <c r="B217" s="49"/>
      <c r="C217" s="4" t="s">
        <v>143</v>
      </c>
      <c r="D217" s="32">
        <v>0</v>
      </c>
      <c r="E217" s="32">
        <v>0</v>
      </c>
      <c r="F217" s="32">
        <v>0</v>
      </c>
      <c r="G217" s="32"/>
      <c r="H217" s="33"/>
      <c r="I217" s="4"/>
    </row>
    <row r="218" spans="1:9" ht="18.75" x14ac:dyDescent="0.25">
      <c r="A218" s="49"/>
      <c r="B218" s="49"/>
      <c r="C218" s="4" t="s">
        <v>144</v>
      </c>
      <c r="D218" s="32">
        <v>0</v>
      </c>
      <c r="E218" s="32">
        <v>0</v>
      </c>
      <c r="F218" s="32">
        <v>0</v>
      </c>
      <c r="G218" s="32"/>
      <c r="H218" s="33"/>
      <c r="I218" s="4"/>
    </row>
    <row r="219" spans="1:9" ht="18.75" x14ac:dyDescent="0.25">
      <c r="A219" s="49"/>
      <c r="B219" s="50"/>
      <c r="C219" s="4" t="s">
        <v>12</v>
      </c>
      <c r="D219" s="32">
        <f>D218+D217+D216+D215+D214+D213+D212+D211+D210</f>
        <v>99</v>
      </c>
      <c r="E219" s="32">
        <f t="shared" ref="E219:F219" si="32">E218+E217+E216+E215+E214+E213+E212+E211+E210</f>
        <v>133</v>
      </c>
      <c r="F219" s="32">
        <f t="shared" si="32"/>
        <v>132</v>
      </c>
      <c r="G219" s="32">
        <f>0.22*(F219+E219+D219)</f>
        <v>80.08</v>
      </c>
      <c r="H219" s="33">
        <f>G219*100/1250</f>
        <v>6.4063999999999997</v>
      </c>
      <c r="I219" s="4"/>
    </row>
    <row r="220" spans="1:9" ht="18.75" x14ac:dyDescent="0.25">
      <c r="A220" s="49"/>
      <c r="B220" s="48">
        <v>1250</v>
      </c>
      <c r="C220" s="4" t="s">
        <v>145</v>
      </c>
      <c r="D220" s="32">
        <v>0</v>
      </c>
      <c r="E220" s="32">
        <v>0</v>
      </c>
      <c r="F220" s="32">
        <v>0</v>
      </c>
      <c r="G220" s="32"/>
      <c r="H220" s="33"/>
      <c r="I220" s="4"/>
    </row>
    <row r="221" spans="1:9" ht="18.75" x14ac:dyDescent="0.25">
      <c r="A221" s="49"/>
      <c r="B221" s="49"/>
      <c r="C221" s="4" t="s">
        <v>146</v>
      </c>
      <c r="D221" s="32">
        <v>0</v>
      </c>
      <c r="E221" s="32">
        <v>0</v>
      </c>
      <c r="F221" s="32">
        <v>0</v>
      </c>
      <c r="G221" s="32"/>
      <c r="H221" s="33"/>
      <c r="I221" s="4"/>
    </row>
    <row r="222" spans="1:9" ht="18.75" x14ac:dyDescent="0.25">
      <c r="A222" s="49"/>
      <c r="B222" s="49"/>
      <c r="C222" s="4" t="s">
        <v>147</v>
      </c>
      <c r="D222" s="32">
        <v>1</v>
      </c>
      <c r="E222" s="32">
        <v>1</v>
      </c>
      <c r="F222" s="32">
        <v>1</v>
      </c>
      <c r="G222" s="32"/>
      <c r="H222" s="33"/>
      <c r="I222" s="4"/>
    </row>
    <row r="223" spans="1:9" ht="18.75" x14ac:dyDescent="0.25">
      <c r="A223" s="49"/>
      <c r="B223" s="49"/>
      <c r="C223" s="4" t="s">
        <v>148</v>
      </c>
      <c r="D223" s="32">
        <v>82</v>
      </c>
      <c r="E223" s="32">
        <v>36</v>
      </c>
      <c r="F223" s="32">
        <v>35</v>
      </c>
      <c r="G223" s="32"/>
      <c r="H223" s="33"/>
      <c r="I223" s="4"/>
    </row>
    <row r="224" spans="1:9" ht="18.75" x14ac:dyDescent="0.25">
      <c r="A224" s="49"/>
      <c r="B224" s="49"/>
      <c r="C224" s="4" t="s">
        <v>149</v>
      </c>
      <c r="D224" s="32">
        <v>1</v>
      </c>
      <c r="E224" s="32">
        <v>0</v>
      </c>
      <c r="F224" s="32">
        <v>0</v>
      </c>
      <c r="G224" s="32"/>
      <c r="H224" s="33"/>
      <c r="I224" s="4"/>
    </row>
    <row r="225" spans="1:9" ht="18.75" x14ac:dyDescent="0.25">
      <c r="A225" s="49"/>
      <c r="B225" s="49"/>
      <c r="C225" s="4" t="s">
        <v>150</v>
      </c>
      <c r="D225" s="32">
        <v>15</v>
      </c>
      <c r="E225" s="32">
        <v>12</v>
      </c>
      <c r="F225" s="32">
        <v>28</v>
      </c>
      <c r="G225" s="32"/>
      <c r="H225" s="33"/>
      <c r="I225" s="4"/>
    </row>
    <row r="226" spans="1:9" ht="18.75" x14ac:dyDescent="0.25">
      <c r="A226" s="49"/>
      <c r="B226" s="49"/>
      <c r="C226" s="4" t="s">
        <v>151</v>
      </c>
      <c r="D226" s="32">
        <v>15</v>
      </c>
      <c r="E226" s="32">
        <v>32</v>
      </c>
      <c r="F226" s="32">
        <v>22</v>
      </c>
      <c r="G226" s="32"/>
      <c r="H226" s="33"/>
      <c r="I226" s="4"/>
    </row>
    <row r="227" spans="1:9" ht="18.75" x14ac:dyDescent="0.25">
      <c r="A227" s="49"/>
      <c r="B227" s="49"/>
      <c r="C227" s="4" t="s">
        <v>148</v>
      </c>
      <c r="D227" s="32">
        <v>73</v>
      </c>
      <c r="E227" s="32">
        <v>79</v>
      </c>
      <c r="F227" s="32">
        <v>28</v>
      </c>
      <c r="G227" s="32"/>
      <c r="H227" s="33"/>
      <c r="I227" s="4"/>
    </row>
    <row r="228" spans="1:9" ht="18.75" x14ac:dyDescent="0.25">
      <c r="A228" s="49"/>
      <c r="B228" s="49"/>
      <c r="C228" s="4" t="s">
        <v>152</v>
      </c>
      <c r="D228" s="32">
        <v>12</v>
      </c>
      <c r="E228" s="32">
        <v>18</v>
      </c>
      <c r="F228" s="32">
        <v>20</v>
      </c>
      <c r="G228" s="32"/>
      <c r="H228" s="33"/>
      <c r="I228" s="4"/>
    </row>
    <row r="229" spans="1:9" ht="18.75" x14ac:dyDescent="0.25">
      <c r="A229" s="50"/>
      <c r="B229" s="50"/>
      <c r="C229" s="4" t="s">
        <v>12</v>
      </c>
      <c r="D229" s="32">
        <f>D228+D227+D226+D225+D224+D223+D222+D221+D220</f>
        <v>199</v>
      </c>
      <c r="E229" s="32">
        <f t="shared" ref="E229:F229" si="33">E228+E227+E226+E225+E224+E223+E222+E221+E220</f>
        <v>178</v>
      </c>
      <c r="F229" s="32">
        <f t="shared" si="33"/>
        <v>134</v>
      </c>
      <c r="G229" s="32">
        <f>0.22*(F229+E229+D229)</f>
        <v>112.42</v>
      </c>
      <c r="H229" s="33">
        <f>G229*100/1250</f>
        <v>8.9936000000000007</v>
      </c>
      <c r="I229" s="4"/>
    </row>
    <row r="230" spans="1:9" ht="18.75" x14ac:dyDescent="0.25">
      <c r="A230" s="48" t="s">
        <v>153</v>
      </c>
      <c r="B230" s="48">
        <v>1000</v>
      </c>
      <c r="C230" s="4" t="s">
        <v>154</v>
      </c>
      <c r="D230" s="7">
        <v>47</v>
      </c>
      <c r="E230" s="7">
        <v>35</v>
      </c>
      <c r="F230" s="7">
        <v>30</v>
      </c>
      <c r="G230" s="7"/>
      <c r="H230" s="6"/>
      <c r="I230" s="4"/>
    </row>
    <row r="231" spans="1:9" ht="18.75" x14ac:dyDescent="0.25">
      <c r="A231" s="49"/>
      <c r="B231" s="49"/>
      <c r="C231" s="4" t="s">
        <v>155</v>
      </c>
      <c r="D231" s="7">
        <v>38</v>
      </c>
      <c r="E231" s="7">
        <v>21</v>
      </c>
      <c r="F231" s="7">
        <v>40</v>
      </c>
      <c r="G231" s="7"/>
      <c r="H231" s="6"/>
      <c r="I231" s="4"/>
    </row>
    <row r="232" spans="1:9" ht="18.75" x14ac:dyDescent="0.25">
      <c r="A232" s="49"/>
      <c r="B232" s="49"/>
      <c r="C232" s="4" t="s">
        <v>154</v>
      </c>
      <c r="D232" s="7">
        <v>2</v>
      </c>
      <c r="E232" s="7">
        <v>7</v>
      </c>
      <c r="F232" s="7">
        <v>2</v>
      </c>
      <c r="G232" s="7"/>
      <c r="H232" s="6"/>
      <c r="I232" s="4"/>
    </row>
    <row r="233" spans="1:9" ht="18.75" x14ac:dyDescent="0.25">
      <c r="A233" s="49"/>
      <c r="B233" s="49"/>
      <c r="C233" s="4" t="s">
        <v>156</v>
      </c>
      <c r="D233" s="7">
        <v>69</v>
      </c>
      <c r="E233" s="7">
        <v>105</v>
      </c>
      <c r="F233" s="7">
        <v>98</v>
      </c>
      <c r="G233" s="7"/>
      <c r="H233" s="6"/>
      <c r="I233" s="4"/>
    </row>
    <row r="234" spans="1:9" ht="18.75" x14ac:dyDescent="0.25">
      <c r="A234" s="49"/>
      <c r="B234" s="49"/>
      <c r="C234" s="4" t="s">
        <v>157</v>
      </c>
      <c r="D234" s="7">
        <v>58</v>
      </c>
      <c r="E234" s="7">
        <v>45</v>
      </c>
      <c r="F234" s="7">
        <v>39</v>
      </c>
      <c r="G234" s="7"/>
      <c r="H234" s="6"/>
      <c r="I234" s="4"/>
    </row>
    <row r="235" spans="1:9" ht="18.75" x14ac:dyDescent="0.25">
      <c r="A235" s="49"/>
      <c r="B235" s="49"/>
      <c r="C235" s="4" t="s">
        <v>158</v>
      </c>
      <c r="D235" s="7">
        <v>5</v>
      </c>
      <c r="E235" s="7">
        <v>2</v>
      </c>
      <c r="F235" s="7">
        <v>7</v>
      </c>
      <c r="G235" s="7"/>
      <c r="H235" s="6"/>
      <c r="I235" s="4"/>
    </row>
    <row r="236" spans="1:9" ht="18.75" x14ac:dyDescent="0.25">
      <c r="A236" s="49"/>
      <c r="B236" s="49"/>
      <c r="C236" s="4" t="s">
        <v>159</v>
      </c>
      <c r="D236" s="7">
        <v>5</v>
      </c>
      <c r="E236" s="7">
        <v>6</v>
      </c>
      <c r="F236" s="7">
        <v>11</v>
      </c>
      <c r="G236" s="7"/>
      <c r="H236" s="6"/>
      <c r="I236" s="4"/>
    </row>
    <row r="237" spans="1:9" ht="18.75" x14ac:dyDescent="0.25">
      <c r="A237" s="49"/>
      <c r="B237" s="49"/>
      <c r="C237" s="4" t="s">
        <v>160</v>
      </c>
      <c r="D237" s="7">
        <v>0</v>
      </c>
      <c r="E237" s="7">
        <v>0</v>
      </c>
      <c r="F237" s="7">
        <v>0</v>
      </c>
      <c r="G237" s="7"/>
      <c r="H237" s="6"/>
      <c r="I237" s="4"/>
    </row>
    <row r="238" spans="1:9" ht="18.75" x14ac:dyDescent="0.25">
      <c r="A238" s="49"/>
      <c r="B238" s="49"/>
      <c r="C238" s="4" t="s">
        <v>161</v>
      </c>
      <c r="D238" s="7">
        <v>0</v>
      </c>
      <c r="E238" s="7">
        <v>0</v>
      </c>
      <c r="F238" s="7">
        <v>0</v>
      </c>
      <c r="G238" s="7"/>
      <c r="H238" s="6"/>
      <c r="I238" s="4"/>
    </row>
    <row r="239" spans="1:9" ht="18.75" x14ac:dyDescent="0.25">
      <c r="A239" s="49"/>
      <c r="B239" s="50"/>
      <c r="C239" s="4" t="s">
        <v>12</v>
      </c>
      <c r="D239" s="7">
        <f>D238+D237+D236+D235+D234+D233+D232+D231+D230</f>
        <v>224</v>
      </c>
      <c r="E239" s="7">
        <f t="shared" ref="E239:F239" si="34">E238+E237+E236+E235+E234+E233+E232+E231+E230</f>
        <v>221</v>
      </c>
      <c r="F239" s="7">
        <f t="shared" si="34"/>
        <v>227</v>
      </c>
      <c r="G239" s="7">
        <f>0.22*(F239+E239+D239)</f>
        <v>147.84</v>
      </c>
      <c r="H239" s="6">
        <f>G239*100/1000</f>
        <v>14.784000000000001</v>
      </c>
      <c r="I239" s="4"/>
    </row>
    <row r="240" spans="1:9" ht="18.75" x14ac:dyDescent="0.25">
      <c r="A240" s="49"/>
      <c r="B240" s="48">
        <v>1000</v>
      </c>
      <c r="C240" s="4" t="s">
        <v>162</v>
      </c>
      <c r="D240" s="35">
        <v>0</v>
      </c>
      <c r="E240" s="35">
        <v>0</v>
      </c>
      <c r="F240" s="35">
        <v>0</v>
      </c>
      <c r="G240" s="35"/>
      <c r="H240" s="36"/>
      <c r="I240" s="4"/>
    </row>
    <row r="241" spans="1:9" ht="18.75" x14ac:dyDescent="0.25">
      <c r="A241" s="49"/>
      <c r="B241" s="49"/>
      <c r="C241" s="4" t="s">
        <v>163</v>
      </c>
      <c r="D241" s="35">
        <v>0</v>
      </c>
      <c r="E241" s="35">
        <v>0</v>
      </c>
      <c r="F241" s="35">
        <v>0</v>
      </c>
      <c r="G241" s="35"/>
      <c r="H241" s="36"/>
      <c r="I241" s="4"/>
    </row>
    <row r="242" spans="1:9" ht="18.75" x14ac:dyDescent="0.25">
      <c r="A242" s="49"/>
      <c r="B242" s="49"/>
      <c r="C242" s="4" t="s">
        <v>164</v>
      </c>
      <c r="D242" s="35">
        <v>0</v>
      </c>
      <c r="E242" s="35">
        <v>0</v>
      </c>
      <c r="F242" s="35">
        <v>0</v>
      </c>
      <c r="G242" s="35"/>
      <c r="H242" s="36"/>
      <c r="I242" s="4"/>
    </row>
    <row r="243" spans="1:9" ht="18.75" x14ac:dyDescent="0.25">
      <c r="A243" s="49"/>
      <c r="B243" s="49"/>
      <c r="C243" s="4" t="s">
        <v>165</v>
      </c>
      <c r="D243" s="35">
        <v>25</v>
      </c>
      <c r="E243" s="35">
        <v>36</v>
      </c>
      <c r="F243" s="35">
        <v>20</v>
      </c>
      <c r="G243" s="35"/>
      <c r="H243" s="36"/>
      <c r="I243" s="4"/>
    </row>
    <row r="244" spans="1:9" ht="18.75" x14ac:dyDescent="0.25">
      <c r="A244" s="49"/>
      <c r="B244" s="49"/>
      <c r="C244" s="4" t="s">
        <v>166</v>
      </c>
      <c r="D244" s="35">
        <v>0</v>
      </c>
      <c r="E244" s="35">
        <v>0</v>
      </c>
      <c r="F244" s="35">
        <v>0</v>
      </c>
      <c r="G244" s="35"/>
      <c r="H244" s="36"/>
      <c r="I244" s="4"/>
    </row>
    <row r="245" spans="1:9" ht="18.75" x14ac:dyDescent="0.25">
      <c r="A245" s="49"/>
      <c r="B245" s="49"/>
      <c r="C245" s="4" t="s">
        <v>158</v>
      </c>
      <c r="D245" s="35">
        <v>3</v>
      </c>
      <c r="E245" s="35">
        <v>3</v>
      </c>
      <c r="F245" s="35">
        <v>1</v>
      </c>
      <c r="G245" s="35"/>
      <c r="H245" s="36"/>
      <c r="I245" s="4"/>
    </row>
    <row r="246" spans="1:9" ht="18.75" x14ac:dyDescent="0.25">
      <c r="A246" s="49"/>
      <c r="B246" s="49"/>
      <c r="C246" s="4" t="s">
        <v>167</v>
      </c>
      <c r="D246" s="35">
        <v>7</v>
      </c>
      <c r="E246" s="35">
        <v>8</v>
      </c>
      <c r="F246" s="35">
        <v>0</v>
      </c>
      <c r="G246" s="35"/>
      <c r="H246" s="36"/>
      <c r="I246" s="4"/>
    </row>
    <row r="247" spans="1:9" ht="18.75" x14ac:dyDescent="0.25">
      <c r="A247" s="49"/>
      <c r="B247" s="49"/>
      <c r="C247" s="4" t="s">
        <v>155</v>
      </c>
      <c r="D247" s="35">
        <v>52</v>
      </c>
      <c r="E247" s="35">
        <v>24</v>
      </c>
      <c r="F247" s="35">
        <v>59</v>
      </c>
      <c r="G247" s="35"/>
      <c r="H247" s="36"/>
      <c r="I247" s="4"/>
    </row>
    <row r="248" spans="1:9" ht="18.75" x14ac:dyDescent="0.25">
      <c r="A248" s="50"/>
      <c r="B248" s="50"/>
      <c r="C248" s="4" t="s">
        <v>12</v>
      </c>
      <c r="D248" s="35">
        <f>D247+D246+D245+D244+D243+D242+D241+D240</f>
        <v>87</v>
      </c>
      <c r="E248" s="35">
        <f t="shared" ref="E248:F248" si="35">E247+E246+E245+E244+E243+E242+E241+E240</f>
        <v>71</v>
      </c>
      <c r="F248" s="35">
        <f t="shared" si="35"/>
        <v>80</v>
      </c>
      <c r="G248" s="35">
        <f>0.22*(F248+E248+D248)</f>
        <v>52.36</v>
      </c>
      <c r="H248" s="36">
        <f>G248*100/1000</f>
        <v>5.2359999999999998</v>
      </c>
      <c r="I248" s="4"/>
    </row>
    <row r="249" spans="1:9" ht="18.75" x14ac:dyDescent="0.25">
      <c r="A249" s="48" t="s">
        <v>168</v>
      </c>
      <c r="B249" s="48">
        <v>1250</v>
      </c>
      <c r="C249" s="4" t="s">
        <v>169</v>
      </c>
      <c r="D249" s="35">
        <v>12</v>
      </c>
      <c r="E249" s="35">
        <v>2</v>
      </c>
      <c r="F249" s="35">
        <v>4</v>
      </c>
      <c r="G249" s="35"/>
      <c r="H249" s="36"/>
      <c r="I249" s="4"/>
    </row>
    <row r="250" spans="1:9" ht="18.75" x14ac:dyDescent="0.25">
      <c r="A250" s="49"/>
      <c r="B250" s="49"/>
      <c r="C250" s="4" t="s">
        <v>170</v>
      </c>
      <c r="D250" s="35">
        <v>0</v>
      </c>
      <c r="E250" s="35">
        <v>0</v>
      </c>
      <c r="F250" s="35">
        <v>0</v>
      </c>
      <c r="G250" s="35"/>
      <c r="H250" s="36"/>
      <c r="I250" s="4"/>
    </row>
    <row r="251" spans="1:9" ht="18.75" x14ac:dyDescent="0.25">
      <c r="A251" s="49"/>
      <c r="B251" s="49"/>
      <c r="C251" s="4" t="s">
        <v>171</v>
      </c>
      <c r="D251" s="35">
        <v>3</v>
      </c>
      <c r="E251" s="35">
        <v>2</v>
      </c>
      <c r="F251" s="35">
        <v>10</v>
      </c>
      <c r="G251" s="35"/>
      <c r="H251" s="36"/>
      <c r="I251" s="4"/>
    </row>
    <row r="252" spans="1:9" ht="18.75" x14ac:dyDescent="0.25">
      <c r="A252" s="49"/>
      <c r="B252" s="49"/>
      <c r="C252" s="4" t="s">
        <v>172</v>
      </c>
      <c r="D252" s="35">
        <v>80</v>
      </c>
      <c r="E252" s="35">
        <v>82</v>
      </c>
      <c r="F252" s="35">
        <v>87</v>
      </c>
      <c r="G252" s="35"/>
      <c r="H252" s="36"/>
      <c r="I252" s="4"/>
    </row>
    <row r="253" spans="1:9" ht="18.75" x14ac:dyDescent="0.25">
      <c r="A253" s="49"/>
      <c r="B253" s="49"/>
      <c r="C253" s="4" t="s">
        <v>173</v>
      </c>
      <c r="D253" s="35">
        <v>0</v>
      </c>
      <c r="E253" s="35">
        <v>0</v>
      </c>
      <c r="F253" s="35">
        <v>0</v>
      </c>
      <c r="G253" s="35"/>
      <c r="H253" s="36"/>
      <c r="I253" s="4"/>
    </row>
    <row r="254" spans="1:9" ht="18.75" x14ac:dyDescent="0.25">
      <c r="A254" s="49"/>
      <c r="B254" s="49"/>
      <c r="C254" s="4" t="s">
        <v>174</v>
      </c>
      <c r="D254" s="35">
        <v>0</v>
      </c>
      <c r="E254" s="35">
        <v>0</v>
      </c>
      <c r="F254" s="35">
        <v>0</v>
      </c>
      <c r="G254" s="35"/>
      <c r="H254" s="36"/>
      <c r="I254" s="4"/>
    </row>
    <row r="255" spans="1:9" ht="18.75" x14ac:dyDescent="0.25">
      <c r="A255" s="49"/>
      <c r="B255" s="50"/>
      <c r="C255" s="4" t="s">
        <v>12</v>
      </c>
      <c r="D255" s="35">
        <f>D254+D253+D252+D251+D250+D249</f>
        <v>95</v>
      </c>
      <c r="E255" s="35">
        <f t="shared" ref="E255:F255" si="36">E254+E253+E252+E251+E250+E249</f>
        <v>86</v>
      </c>
      <c r="F255" s="35">
        <f t="shared" si="36"/>
        <v>101</v>
      </c>
      <c r="G255" s="35">
        <f>0.22*(F255+E255+D255)</f>
        <v>62.04</v>
      </c>
      <c r="H255" s="36">
        <f>G255*100/1250</f>
        <v>4.9631999999999996</v>
      </c>
      <c r="I255" s="4"/>
    </row>
    <row r="256" spans="1:9" ht="18.75" x14ac:dyDescent="0.25">
      <c r="A256" s="49"/>
      <c r="B256" s="48">
        <v>1250</v>
      </c>
      <c r="C256" s="4" t="s">
        <v>175</v>
      </c>
      <c r="D256" s="35">
        <v>13</v>
      </c>
      <c r="E256" s="35">
        <v>20</v>
      </c>
      <c r="F256" s="35">
        <v>58</v>
      </c>
      <c r="G256" s="35"/>
      <c r="H256" s="36"/>
      <c r="I256" s="4"/>
    </row>
    <row r="257" spans="1:9" ht="18.75" x14ac:dyDescent="0.25">
      <c r="A257" s="49"/>
      <c r="B257" s="49"/>
      <c r="C257" s="4" t="s">
        <v>176</v>
      </c>
      <c r="D257" s="35">
        <v>51</v>
      </c>
      <c r="E257" s="35">
        <v>49</v>
      </c>
      <c r="F257" s="35">
        <v>55</v>
      </c>
      <c r="G257" s="35"/>
      <c r="H257" s="36"/>
      <c r="I257" s="4"/>
    </row>
    <row r="258" spans="1:9" ht="18.75" x14ac:dyDescent="0.25">
      <c r="A258" s="49"/>
      <c r="B258" s="49"/>
      <c r="C258" s="4" t="s">
        <v>177</v>
      </c>
      <c r="D258" s="35">
        <v>41</v>
      </c>
      <c r="E258" s="35">
        <v>53</v>
      </c>
      <c r="F258" s="35">
        <v>59</v>
      </c>
      <c r="G258" s="35"/>
      <c r="H258" s="36"/>
      <c r="I258" s="4"/>
    </row>
    <row r="259" spans="1:9" ht="18.75" x14ac:dyDescent="0.25">
      <c r="A259" s="49"/>
      <c r="B259" s="49"/>
      <c r="C259" s="4" t="s">
        <v>178</v>
      </c>
      <c r="D259" s="35">
        <v>0</v>
      </c>
      <c r="E259" s="35">
        <v>0</v>
      </c>
      <c r="F259" s="35">
        <v>0</v>
      </c>
      <c r="G259" s="35"/>
      <c r="H259" s="36"/>
      <c r="I259" s="4"/>
    </row>
    <row r="260" spans="1:9" ht="18.75" x14ac:dyDescent="0.25">
      <c r="A260" s="49"/>
      <c r="B260" s="49"/>
      <c r="C260" s="4" t="s">
        <v>179</v>
      </c>
      <c r="D260" s="35">
        <v>2</v>
      </c>
      <c r="E260" s="35">
        <v>2</v>
      </c>
      <c r="F260" s="35">
        <v>2</v>
      </c>
      <c r="G260" s="35"/>
      <c r="H260" s="36"/>
      <c r="I260" s="4"/>
    </row>
    <row r="261" spans="1:9" ht="18.75" x14ac:dyDescent="0.25">
      <c r="A261" s="49"/>
      <c r="B261" s="49"/>
      <c r="C261" s="4" t="s">
        <v>180</v>
      </c>
      <c r="D261" s="35">
        <v>0</v>
      </c>
      <c r="E261" s="35">
        <v>0</v>
      </c>
      <c r="F261" s="35">
        <v>0</v>
      </c>
      <c r="G261" s="35"/>
      <c r="H261" s="36"/>
      <c r="I261" s="4"/>
    </row>
    <row r="262" spans="1:9" ht="18.75" x14ac:dyDescent="0.25">
      <c r="A262" s="50"/>
      <c r="B262" s="50"/>
      <c r="C262" s="4" t="s">
        <v>12</v>
      </c>
      <c r="D262" s="35">
        <f>D261+D260+D259+D258+D257+D256</f>
        <v>107</v>
      </c>
      <c r="E262" s="35">
        <f t="shared" ref="E262:F262" si="37">E261+E260+E259+E258+E257+E256</f>
        <v>124</v>
      </c>
      <c r="F262" s="35">
        <f t="shared" si="37"/>
        <v>174</v>
      </c>
      <c r="G262" s="35">
        <f>0.22*(F262+E262+D262)</f>
        <v>89.1</v>
      </c>
      <c r="H262" s="36">
        <f>G262*100/1250</f>
        <v>7.1280000000000001</v>
      </c>
      <c r="I262" s="4"/>
    </row>
    <row r="263" spans="1:9" ht="18.75" x14ac:dyDescent="0.25">
      <c r="A263" s="48" t="s">
        <v>181</v>
      </c>
      <c r="B263" s="48">
        <v>1250</v>
      </c>
      <c r="C263" s="4" t="s">
        <v>182</v>
      </c>
      <c r="D263" s="35">
        <v>15</v>
      </c>
      <c r="E263" s="35">
        <v>17</v>
      </c>
      <c r="F263" s="35">
        <v>24</v>
      </c>
      <c r="G263" s="35"/>
      <c r="H263" s="36"/>
      <c r="I263" s="4"/>
    </row>
    <row r="264" spans="1:9" ht="18.75" x14ac:dyDescent="0.25">
      <c r="A264" s="49"/>
      <c r="B264" s="49"/>
      <c r="C264" s="4" t="s">
        <v>183</v>
      </c>
      <c r="D264" s="35">
        <v>26</v>
      </c>
      <c r="E264" s="35">
        <v>21</v>
      </c>
      <c r="F264" s="35">
        <v>18</v>
      </c>
      <c r="G264" s="35"/>
      <c r="H264" s="36"/>
      <c r="I264" s="4"/>
    </row>
    <row r="265" spans="1:9" ht="18.75" x14ac:dyDescent="0.25">
      <c r="A265" s="49"/>
      <c r="B265" s="49"/>
      <c r="C265" s="4" t="s">
        <v>184</v>
      </c>
      <c r="D265" s="35">
        <v>14</v>
      </c>
      <c r="E265" s="35">
        <v>12</v>
      </c>
      <c r="F265" s="35">
        <v>10</v>
      </c>
      <c r="G265" s="35"/>
      <c r="H265" s="36"/>
      <c r="I265" s="4"/>
    </row>
    <row r="266" spans="1:9" ht="18.75" x14ac:dyDescent="0.25">
      <c r="A266" s="49"/>
      <c r="B266" s="49"/>
      <c r="C266" s="4" t="s">
        <v>185</v>
      </c>
      <c r="D266" s="35">
        <v>3</v>
      </c>
      <c r="E266" s="35">
        <v>4</v>
      </c>
      <c r="F266" s="35">
        <v>3</v>
      </c>
      <c r="G266" s="35"/>
      <c r="H266" s="36"/>
      <c r="I266" s="4"/>
    </row>
    <row r="267" spans="1:9" ht="18.75" x14ac:dyDescent="0.25">
      <c r="A267" s="49"/>
      <c r="B267" s="49"/>
      <c r="C267" s="4" t="s">
        <v>186</v>
      </c>
      <c r="D267" s="35">
        <v>1</v>
      </c>
      <c r="E267" s="35">
        <v>4</v>
      </c>
      <c r="F267" s="35">
        <v>7</v>
      </c>
      <c r="G267" s="35"/>
      <c r="H267" s="36"/>
      <c r="I267" s="4"/>
    </row>
    <row r="268" spans="1:9" ht="18.75" x14ac:dyDescent="0.25">
      <c r="A268" s="49"/>
      <c r="B268" s="49"/>
      <c r="C268" s="4" t="s">
        <v>187</v>
      </c>
      <c r="D268" s="35">
        <v>1</v>
      </c>
      <c r="E268" s="35">
        <v>1</v>
      </c>
      <c r="F268" s="35">
        <v>1</v>
      </c>
      <c r="G268" s="35"/>
      <c r="H268" s="36"/>
      <c r="I268" s="4"/>
    </row>
    <row r="269" spans="1:9" ht="18.75" x14ac:dyDescent="0.25">
      <c r="A269" s="49"/>
      <c r="B269" s="49"/>
      <c r="C269" s="4" t="s">
        <v>158</v>
      </c>
      <c r="D269" s="35">
        <v>3</v>
      </c>
      <c r="E269" s="35">
        <v>4</v>
      </c>
      <c r="F269" s="35">
        <v>3</v>
      </c>
      <c r="G269" s="35"/>
      <c r="H269" s="36"/>
      <c r="I269" s="4"/>
    </row>
    <row r="270" spans="1:9" ht="18.75" x14ac:dyDescent="0.25">
      <c r="A270" s="49"/>
      <c r="B270" s="50"/>
      <c r="C270" s="4" t="s">
        <v>188</v>
      </c>
      <c r="D270" s="35">
        <f>D269+D268+D267+D266+D265+D264+D263</f>
        <v>63</v>
      </c>
      <c r="E270" s="35">
        <f t="shared" ref="E270:F270" si="38">E269+E268+E267+E266+E265+E264+E263</f>
        <v>63</v>
      </c>
      <c r="F270" s="35">
        <f t="shared" si="38"/>
        <v>66</v>
      </c>
      <c r="G270" s="35">
        <f>0.22*(F270+E270+D270)</f>
        <v>42.24</v>
      </c>
      <c r="H270" s="36">
        <f>G270*100/1250</f>
        <v>3.3792</v>
      </c>
      <c r="I270" s="4"/>
    </row>
    <row r="271" spans="1:9" ht="18.75" x14ac:dyDescent="0.25">
      <c r="A271" s="49"/>
      <c r="B271" s="48">
        <v>1250</v>
      </c>
      <c r="C271" s="4" t="s">
        <v>182</v>
      </c>
      <c r="D271" s="35">
        <v>0</v>
      </c>
      <c r="E271" s="35">
        <v>0</v>
      </c>
      <c r="F271" s="35">
        <v>0</v>
      </c>
      <c r="G271" s="35"/>
      <c r="H271" s="36"/>
      <c r="I271" s="4"/>
    </row>
    <row r="272" spans="1:9" ht="18.75" x14ac:dyDescent="0.25">
      <c r="A272" s="49"/>
      <c r="B272" s="49"/>
      <c r="C272" s="4" t="s">
        <v>183</v>
      </c>
      <c r="D272" s="35">
        <v>0</v>
      </c>
      <c r="E272" s="35">
        <v>0</v>
      </c>
      <c r="F272" s="35">
        <v>0</v>
      </c>
      <c r="G272" s="35"/>
      <c r="H272" s="36"/>
      <c r="I272" s="4"/>
    </row>
    <row r="273" spans="1:9" ht="18.75" x14ac:dyDescent="0.25">
      <c r="A273" s="49"/>
      <c r="B273" s="49"/>
      <c r="C273" s="4" t="s">
        <v>184</v>
      </c>
      <c r="D273" s="35">
        <v>0</v>
      </c>
      <c r="E273" s="35">
        <v>0</v>
      </c>
      <c r="F273" s="35">
        <v>0</v>
      </c>
      <c r="G273" s="35"/>
      <c r="H273" s="36"/>
      <c r="I273" s="4"/>
    </row>
    <row r="274" spans="1:9" ht="18.75" x14ac:dyDescent="0.25">
      <c r="A274" s="49"/>
      <c r="B274" s="49"/>
      <c r="C274" s="4" t="s">
        <v>189</v>
      </c>
      <c r="D274" s="35">
        <v>3</v>
      </c>
      <c r="E274" s="35">
        <v>2</v>
      </c>
      <c r="F274" s="35">
        <v>2</v>
      </c>
      <c r="G274" s="35"/>
      <c r="H274" s="36"/>
      <c r="I274" s="4"/>
    </row>
    <row r="275" spans="1:9" ht="18.75" x14ac:dyDescent="0.25">
      <c r="A275" s="49"/>
      <c r="B275" s="49"/>
      <c r="C275" s="4" t="s">
        <v>190</v>
      </c>
      <c r="D275" s="35">
        <v>11</v>
      </c>
      <c r="E275" s="35">
        <v>19</v>
      </c>
      <c r="F275" s="35">
        <v>7</v>
      </c>
      <c r="G275" s="35"/>
      <c r="H275" s="36"/>
      <c r="I275" s="4"/>
    </row>
    <row r="276" spans="1:9" ht="18.75" x14ac:dyDescent="0.25">
      <c r="A276" s="49"/>
      <c r="B276" s="49"/>
      <c r="C276" s="4" t="s">
        <v>191</v>
      </c>
      <c r="D276" s="35">
        <v>4</v>
      </c>
      <c r="E276" s="35">
        <v>5</v>
      </c>
      <c r="F276" s="35">
        <v>2</v>
      </c>
      <c r="G276" s="35"/>
      <c r="H276" s="36"/>
      <c r="I276" s="4"/>
    </row>
    <row r="277" spans="1:9" ht="18.75" x14ac:dyDescent="0.25">
      <c r="A277" s="49"/>
      <c r="B277" s="49"/>
      <c r="C277" s="4" t="s">
        <v>158</v>
      </c>
      <c r="D277" s="35">
        <v>0</v>
      </c>
      <c r="E277" s="35">
        <v>0</v>
      </c>
      <c r="F277" s="35">
        <v>0</v>
      </c>
      <c r="G277" s="35"/>
      <c r="H277" s="36"/>
      <c r="I277" s="4"/>
    </row>
    <row r="278" spans="1:9" ht="18.75" x14ac:dyDescent="0.25">
      <c r="A278" s="50"/>
      <c r="B278" s="50"/>
      <c r="C278" s="4" t="s">
        <v>12</v>
      </c>
      <c r="D278" s="35">
        <f>D277+D276+D275+D274+D273+D272+D271</f>
        <v>18</v>
      </c>
      <c r="E278" s="35">
        <f t="shared" ref="E278:F278" si="39">E277+E276+E275+E274+E273+E272+E271</f>
        <v>26</v>
      </c>
      <c r="F278" s="35">
        <f t="shared" si="39"/>
        <v>11</v>
      </c>
      <c r="G278" s="35">
        <f>0.22*(F278+E278+D278)</f>
        <v>12.1</v>
      </c>
      <c r="H278" s="36">
        <f>G278*100/1250</f>
        <v>0.96799999999999997</v>
      </c>
      <c r="I278" s="4"/>
    </row>
    <row r="279" spans="1:9" ht="18.75" x14ac:dyDescent="0.25">
      <c r="A279" s="4" t="s">
        <v>192</v>
      </c>
      <c r="B279" s="4">
        <v>63</v>
      </c>
      <c r="C279" s="4" t="s">
        <v>12</v>
      </c>
      <c r="D279" s="35">
        <v>2</v>
      </c>
      <c r="E279" s="35">
        <v>2</v>
      </c>
      <c r="F279" s="35">
        <v>20</v>
      </c>
      <c r="G279" s="35">
        <f>0.22*(F279+E279+D279)</f>
        <v>5.28</v>
      </c>
      <c r="H279" s="36">
        <f>G279*100/63</f>
        <v>8.3809523809523814</v>
      </c>
      <c r="I279" s="4"/>
    </row>
    <row r="280" spans="1:9" ht="18.75" x14ac:dyDescent="0.25">
      <c r="A280" s="48">
        <v>95</v>
      </c>
      <c r="B280" s="48">
        <v>250</v>
      </c>
      <c r="C280" s="4" t="s">
        <v>193</v>
      </c>
      <c r="D280" s="35">
        <v>2</v>
      </c>
      <c r="E280" s="35">
        <v>2</v>
      </c>
      <c r="F280" s="35">
        <v>15</v>
      </c>
      <c r="G280" s="35"/>
      <c r="H280" s="36"/>
      <c r="I280" s="4"/>
    </row>
    <row r="281" spans="1:9" ht="18.75" x14ac:dyDescent="0.25">
      <c r="A281" s="49"/>
      <c r="B281" s="49"/>
      <c r="C281" s="4" t="s">
        <v>194</v>
      </c>
      <c r="D281" s="35">
        <v>0</v>
      </c>
      <c r="E281" s="35">
        <v>0</v>
      </c>
      <c r="F281" s="35">
        <v>0</v>
      </c>
      <c r="G281" s="35"/>
      <c r="H281" s="36"/>
      <c r="I281" s="4"/>
    </row>
    <row r="282" spans="1:9" ht="18.75" x14ac:dyDescent="0.25">
      <c r="A282" s="49"/>
      <c r="B282" s="49"/>
      <c r="C282" s="4" t="s">
        <v>195</v>
      </c>
      <c r="D282" s="35">
        <v>0</v>
      </c>
      <c r="E282" s="35">
        <v>0</v>
      </c>
      <c r="F282" s="35">
        <v>0</v>
      </c>
      <c r="G282" s="35"/>
      <c r="H282" s="36"/>
      <c r="I282" s="4"/>
    </row>
    <row r="283" spans="1:9" ht="18.75" x14ac:dyDescent="0.25">
      <c r="A283" s="49"/>
      <c r="B283" s="49"/>
      <c r="C283" s="4" t="s">
        <v>196</v>
      </c>
      <c r="D283" s="35">
        <v>1</v>
      </c>
      <c r="E283" s="35">
        <v>1</v>
      </c>
      <c r="F283" s="35">
        <v>0</v>
      </c>
      <c r="G283" s="35"/>
      <c r="H283" s="36"/>
      <c r="I283" s="4"/>
    </row>
    <row r="284" spans="1:9" ht="18.75" x14ac:dyDescent="0.25">
      <c r="A284" s="50"/>
      <c r="B284" s="50"/>
      <c r="C284" s="4" t="s">
        <v>12</v>
      </c>
      <c r="D284" s="35">
        <f>D283+D282+D281+D280</f>
        <v>3</v>
      </c>
      <c r="E284" s="35">
        <f t="shared" ref="E284:F284" si="40">E283+E282+E281+E280</f>
        <v>3</v>
      </c>
      <c r="F284" s="35">
        <f t="shared" si="40"/>
        <v>15</v>
      </c>
      <c r="G284" s="35">
        <f>0.22*(F284+E284+D284)</f>
        <v>4.62</v>
      </c>
      <c r="H284" s="36">
        <f>G284*100/250</f>
        <v>1.8480000000000001</v>
      </c>
      <c r="I284" s="4"/>
    </row>
    <row r="285" spans="1:9" ht="18.75" x14ac:dyDescent="0.25">
      <c r="A285" s="10" t="s">
        <v>197</v>
      </c>
      <c r="B285" s="4">
        <v>100</v>
      </c>
      <c r="C285" s="4"/>
      <c r="D285" s="34"/>
      <c r="E285" s="34"/>
      <c r="F285" s="34"/>
      <c r="G285" s="7"/>
      <c r="H285" s="6"/>
      <c r="I285" s="4"/>
    </row>
    <row r="286" spans="1:9" ht="18.75" x14ac:dyDescent="0.25">
      <c r="A286" s="4" t="s">
        <v>198</v>
      </c>
      <c r="B286" s="4">
        <v>160</v>
      </c>
      <c r="C286" s="4" t="s">
        <v>12</v>
      </c>
      <c r="D286" s="32">
        <v>32</v>
      </c>
      <c r="E286" s="32">
        <v>27</v>
      </c>
      <c r="F286" s="32">
        <v>26</v>
      </c>
      <c r="G286" s="32">
        <f>0.22*(F286+E286+D286)</f>
        <v>18.7</v>
      </c>
      <c r="H286" s="33">
        <f>G286*100/160</f>
        <v>11.6875</v>
      </c>
      <c r="I286" s="4"/>
    </row>
    <row r="287" spans="1:9" ht="18.75" x14ac:dyDescent="0.25">
      <c r="A287" s="4" t="s">
        <v>199</v>
      </c>
      <c r="B287" s="4">
        <v>250</v>
      </c>
      <c r="C287" s="4"/>
      <c r="D287" s="34"/>
      <c r="E287" s="34"/>
      <c r="F287" s="34"/>
      <c r="G287" s="7">
        <f>0.22*(F287+E287+D287)</f>
        <v>0</v>
      </c>
      <c r="H287" s="6">
        <f>G287*100/250</f>
        <v>0</v>
      </c>
      <c r="I287" s="4"/>
    </row>
    <row r="288" spans="1:9" ht="18.75" x14ac:dyDescent="0.25">
      <c r="A288" s="48" t="s">
        <v>200</v>
      </c>
      <c r="B288" s="48">
        <v>250</v>
      </c>
      <c r="C288" s="4" t="s">
        <v>60</v>
      </c>
      <c r="D288" s="32">
        <v>62</v>
      </c>
      <c r="E288" s="32">
        <v>60</v>
      </c>
      <c r="F288" s="32">
        <v>48</v>
      </c>
      <c r="G288" s="32"/>
      <c r="H288" s="33"/>
      <c r="I288" s="4"/>
    </row>
    <row r="289" spans="1:9" ht="18.75" x14ac:dyDescent="0.25">
      <c r="A289" s="49"/>
      <c r="B289" s="49"/>
      <c r="C289" s="4" t="s">
        <v>61</v>
      </c>
      <c r="D289" s="32">
        <v>42</v>
      </c>
      <c r="E289" s="32">
        <v>62</v>
      </c>
      <c r="F289" s="32">
        <v>64</v>
      </c>
      <c r="G289" s="32"/>
      <c r="H289" s="33"/>
      <c r="I289" s="4"/>
    </row>
    <row r="290" spans="1:9" ht="18.75" x14ac:dyDescent="0.25">
      <c r="A290" s="50"/>
      <c r="B290" s="50"/>
      <c r="C290" s="4" t="s">
        <v>12</v>
      </c>
      <c r="D290" s="32">
        <f>D289+D288</f>
        <v>104</v>
      </c>
      <c r="E290" s="32">
        <f t="shared" ref="E290:F290" si="41">E289+E288</f>
        <v>122</v>
      </c>
      <c r="F290" s="32">
        <f t="shared" si="41"/>
        <v>112</v>
      </c>
      <c r="G290" s="32">
        <f>0.22*(F290+E290+D290)</f>
        <v>74.36</v>
      </c>
      <c r="H290" s="33">
        <f>G290*10/250</f>
        <v>2.9744000000000002</v>
      </c>
      <c r="I290" s="4"/>
    </row>
    <row r="291" spans="1:9" ht="18.75" x14ac:dyDescent="0.25">
      <c r="A291" s="48" t="s">
        <v>201</v>
      </c>
      <c r="B291" s="48">
        <v>250</v>
      </c>
      <c r="C291" s="4" t="s">
        <v>60</v>
      </c>
      <c r="D291" s="32">
        <v>30</v>
      </c>
      <c r="E291" s="32">
        <v>60</v>
      </c>
      <c r="F291" s="32">
        <v>43</v>
      </c>
      <c r="G291" s="32"/>
      <c r="H291" s="33"/>
      <c r="I291" s="4"/>
    </row>
    <row r="292" spans="1:9" ht="18.75" x14ac:dyDescent="0.25">
      <c r="A292" s="49"/>
      <c r="B292" s="49"/>
      <c r="C292" s="4" t="s">
        <v>61</v>
      </c>
      <c r="D292" s="32">
        <v>8</v>
      </c>
      <c r="E292" s="32">
        <v>23</v>
      </c>
      <c r="F292" s="32">
        <v>7</v>
      </c>
      <c r="G292" s="32"/>
      <c r="H292" s="33"/>
      <c r="I292" s="4"/>
    </row>
    <row r="293" spans="1:9" ht="18.75" x14ac:dyDescent="0.25">
      <c r="A293" s="50"/>
      <c r="B293" s="50"/>
      <c r="C293" s="4"/>
      <c r="D293" s="32">
        <f>D292+D291</f>
        <v>38</v>
      </c>
      <c r="E293" s="32">
        <f t="shared" ref="E293:F293" si="42">E292+E291</f>
        <v>83</v>
      </c>
      <c r="F293" s="32">
        <f t="shared" si="42"/>
        <v>50</v>
      </c>
      <c r="G293" s="32">
        <f t="shared" ref="G293" si="43">0.22*(F293+E293+D293)</f>
        <v>37.619999999999997</v>
      </c>
      <c r="H293" s="33">
        <f t="shared" ref="H293" si="44">G293*10/250</f>
        <v>1.5047999999999999</v>
      </c>
      <c r="I293" s="4"/>
    </row>
    <row r="294" spans="1:9" ht="18.75" x14ac:dyDescent="0.25">
      <c r="A294" s="48">
        <v>119</v>
      </c>
      <c r="B294" s="48">
        <v>100</v>
      </c>
      <c r="C294" s="4" t="s">
        <v>202</v>
      </c>
      <c r="D294" s="32">
        <v>9</v>
      </c>
      <c r="E294" s="32">
        <v>2</v>
      </c>
      <c r="F294" s="32">
        <v>9</v>
      </c>
      <c r="G294" s="32"/>
      <c r="H294" s="33"/>
      <c r="I294" s="4"/>
    </row>
    <row r="295" spans="1:9" ht="18.75" x14ac:dyDescent="0.25">
      <c r="A295" s="49"/>
      <c r="B295" s="49"/>
      <c r="C295" s="4" t="s">
        <v>203</v>
      </c>
      <c r="D295" s="32">
        <v>2</v>
      </c>
      <c r="E295" s="32">
        <v>17</v>
      </c>
      <c r="F295" s="32">
        <v>3</v>
      </c>
      <c r="G295" s="32"/>
      <c r="H295" s="33"/>
      <c r="I295" s="4"/>
    </row>
    <row r="296" spans="1:9" ht="18.75" x14ac:dyDescent="0.25">
      <c r="A296" s="50"/>
      <c r="B296" s="50"/>
      <c r="C296" s="4" t="s">
        <v>12</v>
      </c>
      <c r="D296" s="32">
        <f>D295+D294</f>
        <v>11</v>
      </c>
      <c r="E296" s="32">
        <f t="shared" ref="E296:F296" si="45">E295+E294</f>
        <v>19</v>
      </c>
      <c r="F296" s="32">
        <f t="shared" si="45"/>
        <v>12</v>
      </c>
      <c r="G296" s="32">
        <f>0.22*(F296+E296+D296)</f>
        <v>9.24</v>
      </c>
      <c r="H296" s="33">
        <f>G296*100/100</f>
        <v>9.24</v>
      </c>
      <c r="I296" s="4"/>
    </row>
    <row r="297" spans="1:9" ht="18.75" x14ac:dyDescent="0.25">
      <c r="A297" s="4" t="s">
        <v>204</v>
      </c>
      <c r="B297" s="4">
        <v>400</v>
      </c>
      <c r="C297" s="4"/>
      <c r="D297" s="34"/>
      <c r="E297" s="34"/>
      <c r="F297" s="34"/>
      <c r="G297" s="7"/>
      <c r="H297" s="6"/>
      <c r="I297" s="4"/>
    </row>
    <row r="298" spans="1:9" ht="18.75" x14ac:dyDescent="0.25">
      <c r="A298" s="48" t="s">
        <v>205</v>
      </c>
      <c r="B298" s="48">
        <v>160</v>
      </c>
      <c r="C298" s="4" t="s">
        <v>54</v>
      </c>
      <c r="D298" s="32">
        <v>6</v>
      </c>
      <c r="E298" s="32">
        <v>17</v>
      </c>
      <c r="F298" s="32">
        <v>8</v>
      </c>
      <c r="G298" s="32"/>
      <c r="H298" s="33"/>
      <c r="I298" s="4"/>
    </row>
    <row r="299" spans="1:9" ht="18.75" x14ac:dyDescent="0.25">
      <c r="A299" s="49"/>
      <c r="B299" s="49"/>
      <c r="C299" s="4" t="s">
        <v>20</v>
      </c>
      <c r="D299" s="32">
        <v>0</v>
      </c>
      <c r="E299" s="32">
        <v>0</v>
      </c>
      <c r="F299" s="32">
        <v>0</v>
      </c>
      <c r="G299" s="32"/>
      <c r="H299" s="33"/>
      <c r="I299" s="4"/>
    </row>
    <row r="300" spans="1:9" ht="18.75" x14ac:dyDescent="0.25">
      <c r="A300" s="49"/>
      <c r="B300" s="49"/>
      <c r="C300" s="4" t="s">
        <v>206</v>
      </c>
      <c r="D300" s="32">
        <v>1</v>
      </c>
      <c r="E300" s="32">
        <v>2</v>
      </c>
      <c r="F300" s="32">
        <v>2</v>
      </c>
      <c r="G300" s="32"/>
      <c r="H300" s="33"/>
      <c r="I300" s="4"/>
    </row>
    <row r="301" spans="1:9" ht="18.75" x14ac:dyDescent="0.25">
      <c r="A301" s="50"/>
      <c r="B301" s="50"/>
      <c r="C301" s="4" t="s">
        <v>12</v>
      </c>
      <c r="D301" s="32">
        <f>D300+D299+D298</f>
        <v>7</v>
      </c>
      <c r="E301" s="32">
        <f t="shared" ref="E301:F301" si="46">E300+E299+E298</f>
        <v>19</v>
      </c>
      <c r="F301" s="32">
        <f t="shared" si="46"/>
        <v>10</v>
      </c>
      <c r="G301" s="32">
        <f>0.22*(F301+E301+D301)</f>
        <v>7.92</v>
      </c>
      <c r="H301" s="33">
        <f>G301*100/160</f>
        <v>4.95</v>
      </c>
      <c r="I301" s="4"/>
    </row>
    <row r="302" spans="1:9" ht="18.75" x14ac:dyDescent="0.25">
      <c r="A302" s="48" t="s">
        <v>207</v>
      </c>
      <c r="B302" s="48">
        <v>400</v>
      </c>
      <c r="C302" s="4" t="s">
        <v>208</v>
      </c>
      <c r="D302" s="32">
        <v>28</v>
      </c>
      <c r="E302" s="32">
        <v>18</v>
      </c>
      <c r="F302" s="32">
        <v>15</v>
      </c>
      <c r="G302" s="32"/>
      <c r="H302" s="33"/>
      <c r="I302" s="4"/>
    </row>
    <row r="303" spans="1:9" ht="18.75" x14ac:dyDescent="0.25">
      <c r="A303" s="49"/>
      <c r="B303" s="49"/>
      <c r="C303" s="4" t="s">
        <v>209</v>
      </c>
      <c r="D303" s="32">
        <v>17</v>
      </c>
      <c r="E303" s="32">
        <v>44</v>
      </c>
      <c r="F303" s="32">
        <v>23</v>
      </c>
      <c r="G303" s="32"/>
      <c r="H303" s="33"/>
      <c r="I303" s="4"/>
    </row>
    <row r="304" spans="1:9" ht="18.75" x14ac:dyDescent="0.25">
      <c r="A304" s="49"/>
      <c r="B304" s="49"/>
      <c r="C304" s="4" t="s">
        <v>210</v>
      </c>
      <c r="D304" s="32">
        <v>25</v>
      </c>
      <c r="E304" s="32">
        <v>22</v>
      </c>
      <c r="F304" s="32">
        <v>16</v>
      </c>
      <c r="G304" s="32"/>
      <c r="H304" s="33"/>
      <c r="I304" s="4"/>
    </row>
    <row r="305" spans="1:9" ht="18.75" x14ac:dyDescent="0.25">
      <c r="A305" s="49"/>
      <c r="B305" s="49"/>
      <c r="C305" s="4" t="s">
        <v>211</v>
      </c>
      <c r="D305" s="32">
        <v>46</v>
      </c>
      <c r="E305" s="32">
        <v>40</v>
      </c>
      <c r="F305" s="32">
        <v>45</v>
      </c>
      <c r="G305" s="32"/>
      <c r="H305" s="33"/>
      <c r="I305" s="4"/>
    </row>
    <row r="306" spans="1:9" ht="18.75" x14ac:dyDescent="0.25">
      <c r="A306" s="50"/>
      <c r="B306" s="50"/>
      <c r="C306" s="4" t="s">
        <v>12</v>
      </c>
      <c r="D306" s="32">
        <f>D305+D304+D303+D302</f>
        <v>116</v>
      </c>
      <c r="E306" s="32">
        <f t="shared" ref="E306:F306" si="47">E305+E304+E303+E302</f>
        <v>124</v>
      </c>
      <c r="F306" s="32">
        <f t="shared" si="47"/>
        <v>99</v>
      </c>
      <c r="G306" s="32">
        <f>0.22*(F306+E306+D306)</f>
        <v>74.58</v>
      </c>
      <c r="H306" s="33">
        <f>G306*100/400</f>
        <v>18.645</v>
      </c>
      <c r="I306" s="4"/>
    </row>
    <row r="307" spans="1:9" ht="18.75" x14ac:dyDescent="0.25">
      <c r="A307" s="60" t="s">
        <v>212</v>
      </c>
      <c r="B307" s="4">
        <v>400</v>
      </c>
      <c r="C307" s="4"/>
      <c r="D307" s="34"/>
      <c r="E307" s="34"/>
      <c r="F307" s="34"/>
      <c r="G307" s="7"/>
      <c r="H307" s="6"/>
      <c r="I307" s="4"/>
    </row>
    <row r="308" spans="1:9" ht="18.75" x14ac:dyDescent="0.25">
      <c r="A308" s="61"/>
      <c r="B308" s="4">
        <v>400</v>
      </c>
      <c r="C308" s="4"/>
      <c r="D308" s="34"/>
      <c r="E308" s="34"/>
      <c r="F308" s="34"/>
      <c r="G308" s="7"/>
      <c r="H308" s="6"/>
      <c r="I308" s="4"/>
    </row>
    <row r="309" spans="1:9" ht="18.75" x14ac:dyDescent="0.25">
      <c r="A309" s="48" t="s">
        <v>213</v>
      </c>
      <c r="B309" s="48">
        <v>250</v>
      </c>
      <c r="C309" s="4" t="s">
        <v>202</v>
      </c>
      <c r="D309" s="7">
        <v>22</v>
      </c>
      <c r="E309" s="7">
        <v>48</v>
      </c>
      <c r="F309" s="7">
        <v>44</v>
      </c>
      <c r="G309" s="7"/>
      <c r="H309" s="6"/>
      <c r="I309" s="4"/>
    </row>
    <row r="310" spans="1:9" ht="18.75" x14ac:dyDescent="0.25">
      <c r="A310" s="49"/>
      <c r="B310" s="49"/>
      <c r="C310" s="4" t="s">
        <v>203</v>
      </c>
      <c r="D310" s="7">
        <v>78</v>
      </c>
      <c r="E310" s="7">
        <v>73</v>
      </c>
      <c r="F310" s="7">
        <v>70</v>
      </c>
      <c r="G310" s="7"/>
      <c r="H310" s="6"/>
      <c r="I310" s="4"/>
    </row>
    <row r="311" spans="1:9" ht="18.75" x14ac:dyDescent="0.25">
      <c r="A311" s="49"/>
      <c r="B311" s="49"/>
      <c r="C311" s="4" t="s">
        <v>214</v>
      </c>
      <c r="D311" s="7">
        <v>60</v>
      </c>
      <c r="E311" s="7">
        <v>69</v>
      </c>
      <c r="F311" s="7">
        <v>51</v>
      </c>
      <c r="G311" s="7"/>
      <c r="H311" s="6"/>
      <c r="I311" s="4"/>
    </row>
    <row r="312" spans="1:9" ht="18.75" x14ac:dyDescent="0.25">
      <c r="A312" s="50"/>
      <c r="B312" s="50"/>
      <c r="C312" s="4" t="s">
        <v>12</v>
      </c>
      <c r="D312" s="7">
        <f>D311+D310+D309</f>
        <v>160</v>
      </c>
      <c r="E312" s="7">
        <f t="shared" ref="E312:F312" si="48">E311+E310+E309</f>
        <v>190</v>
      </c>
      <c r="F312" s="7">
        <f t="shared" si="48"/>
        <v>165</v>
      </c>
      <c r="G312" s="7">
        <f>0.22*(F312+E312+D312)</f>
        <v>113.3</v>
      </c>
      <c r="H312" s="6">
        <f>G312*100/250</f>
        <v>45.32</v>
      </c>
      <c r="I312" s="4"/>
    </row>
    <row r="313" spans="1:9" ht="18.75" x14ac:dyDescent="0.25">
      <c r="A313" s="48" t="s">
        <v>215</v>
      </c>
      <c r="B313" s="48">
        <v>630</v>
      </c>
      <c r="C313" s="4" t="s">
        <v>216</v>
      </c>
      <c r="D313" s="7">
        <v>103</v>
      </c>
      <c r="E313" s="7">
        <v>55</v>
      </c>
      <c r="F313" s="7">
        <v>61</v>
      </c>
      <c r="G313" s="7"/>
      <c r="H313" s="6"/>
      <c r="I313" s="4"/>
    </row>
    <row r="314" spans="1:9" ht="18.75" x14ac:dyDescent="0.25">
      <c r="A314" s="49"/>
      <c r="B314" s="49"/>
      <c r="C314" s="4" t="s">
        <v>217</v>
      </c>
      <c r="D314" s="7">
        <v>57</v>
      </c>
      <c r="E314" s="7">
        <v>61</v>
      </c>
      <c r="F314" s="7">
        <v>45</v>
      </c>
      <c r="G314" s="7"/>
      <c r="H314" s="6"/>
      <c r="I314" s="4"/>
    </row>
    <row r="315" spans="1:9" ht="18.75" x14ac:dyDescent="0.25">
      <c r="A315" s="49"/>
      <c r="B315" s="49"/>
      <c r="C315" s="4" t="s">
        <v>218</v>
      </c>
      <c r="D315" s="7">
        <v>37</v>
      </c>
      <c r="E315" s="7">
        <v>36</v>
      </c>
      <c r="F315" s="7">
        <v>28</v>
      </c>
      <c r="G315" s="7"/>
      <c r="H315" s="6"/>
      <c r="I315" s="4"/>
    </row>
    <row r="316" spans="1:9" ht="18.75" x14ac:dyDescent="0.25">
      <c r="A316" s="49"/>
      <c r="B316" s="49"/>
      <c r="C316" s="4" t="s">
        <v>216</v>
      </c>
      <c r="D316" s="7">
        <v>0</v>
      </c>
      <c r="E316" s="7">
        <v>0</v>
      </c>
      <c r="F316" s="7">
        <v>0</v>
      </c>
      <c r="G316" s="7"/>
      <c r="H316" s="6"/>
      <c r="I316" s="4"/>
    </row>
    <row r="317" spans="1:9" ht="18.75" x14ac:dyDescent="0.25">
      <c r="A317" s="49"/>
      <c r="B317" s="50"/>
      <c r="C317" s="4" t="s">
        <v>12</v>
      </c>
      <c r="D317" s="7">
        <f>D316+D315+D314+D313</f>
        <v>197</v>
      </c>
      <c r="E317" s="7">
        <f t="shared" ref="E317:F317" si="49">E316+E315+E314+E313</f>
        <v>152</v>
      </c>
      <c r="F317" s="7">
        <f t="shared" si="49"/>
        <v>134</v>
      </c>
      <c r="G317" s="7">
        <f>0.22*(F317+E317+D317)</f>
        <v>106.26</v>
      </c>
      <c r="H317" s="6">
        <f>G317*100/630</f>
        <v>16.866666666666667</v>
      </c>
      <c r="I317" s="4"/>
    </row>
    <row r="318" spans="1:9" ht="18.75" x14ac:dyDescent="0.25">
      <c r="A318" s="49"/>
      <c r="B318" s="48">
        <v>630</v>
      </c>
      <c r="C318" s="4" t="s">
        <v>217</v>
      </c>
      <c r="D318" s="7">
        <v>53</v>
      </c>
      <c r="E318" s="7">
        <v>31</v>
      </c>
      <c r="F318" s="7">
        <v>52</v>
      </c>
      <c r="G318" s="7"/>
      <c r="H318" s="6"/>
      <c r="I318" s="4"/>
    </row>
    <row r="319" spans="1:9" ht="18.75" x14ac:dyDescent="0.25">
      <c r="A319" s="49"/>
      <c r="B319" s="49"/>
      <c r="C319" s="4" t="s">
        <v>219</v>
      </c>
      <c r="D319" s="7">
        <v>25</v>
      </c>
      <c r="E319" s="7">
        <v>30</v>
      </c>
      <c r="F319" s="7">
        <v>20</v>
      </c>
      <c r="G319" s="7"/>
      <c r="H319" s="6"/>
      <c r="I319" s="4"/>
    </row>
    <row r="320" spans="1:9" ht="18.75" x14ac:dyDescent="0.25">
      <c r="A320" s="49"/>
      <c r="B320" s="49"/>
      <c r="C320" s="4" t="s">
        <v>220</v>
      </c>
      <c r="D320" s="7">
        <v>35</v>
      </c>
      <c r="E320" s="7">
        <v>30</v>
      </c>
      <c r="F320" s="7">
        <v>43</v>
      </c>
      <c r="G320" s="7"/>
      <c r="H320" s="6"/>
      <c r="I320" s="4"/>
    </row>
    <row r="321" spans="1:9" ht="18.75" x14ac:dyDescent="0.25">
      <c r="A321" s="49"/>
      <c r="B321" s="49"/>
      <c r="C321" s="4" t="s">
        <v>221</v>
      </c>
      <c r="D321" s="7">
        <v>64</v>
      </c>
      <c r="E321" s="7">
        <v>85</v>
      </c>
      <c r="F321" s="7">
        <v>82</v>
      </c>
      <c r="G321" s="7"/>
      <c r="H321" s="6"/>
      <c r="I321" s="4"/>
    </row>
    <row r="322" spans="1:9" ht="18.75" x14ac:dyDescent="0.25">
      <c r="A322" s="50"/>
      <c r="B322" s="50"/>
      <c r="C322" s="4" t="s">
        <v>12</v>
      </c>
      <c r="D322" s="7">
        <f>D321+D320+D319+D318</f>
        <v>177</v>
      </c>
      <c r="E322" s="7">
        <f t="shared" ref="E322:F322" si="50">E321+E320+E319+E318</f>
        <v>176</v>
      </c>
      <c r="F322" s="7">
        <f t="shared" si="50"/>
        <v>197</v>
      </c>
      <c r="G322" s="7">
        <f>0.22*(F322+E322+D322)</f>
        <v>121</v>
      </c>
      <c r="H322" s="6">
        <f>G322*100/630</f>
        <v>19.206349206349206</v>
      </c>
      <c r="I322" s="4"/>
    </row>
    <row r="323" spans="1:9" ht="18.75" x14ac:dyDescent="0.25">
      <c r="A323" s="10" t="s">
        <v>222</v>
      </c>
      <c r="B323" s="4">
        <v>160</v>
      </c>
      <c r="C323" s="4"/>
      <c r="D323" s="34"/>
      <c r="E323" s="34"/>
      <c r="F323" s="34"/>
      <c r="G323" s="7"/>
      <c r="H323" s="6"/>
      <c r="I323" s="4"/>
    </row>
    <row r="324" spans="1:9" ht="18.75" x14ac:dyDescent="0.25">
      <c r="A324" s="10" t="s">
        <v>223</v>
      </c>
      <c r="B324" s="4">
        <v>250</v>
      </c>
      <c r="C324" s="4"/>
      <c r="D324" s="34"/>
      <c r="E324" s="34"/>
      <c r="F324" s="34"/>
      <c r="G324" s="7"/>
      <c r="H324" s="6"/>
      <c r="I324" s="4"/>
    </row>
    <row r="325" spans="1:9" ht="18.75" x14ac:dyDescent="0.25">
      <c r="A325" s="10" t="s">
        <v>224</v>
      </c>
      <c r="B325" s="4">
        <v>250</v>
      </c>
      <c r="C325" s="4"/>
      <c r="D325" s="34"/>
      <c r="E325" s="34"/>
      <c r="F325" s="34"/>
      <c r="G325" s="7"/>
      <c r="H325" s="6"/>
      <c r="I325" s="4"/>
    </row>
    <row r="326" spans="1:9" ht="18.75" x14ac:dyDescent="0.25">
      <c r="A326" s="10" t="s">
        <v>225</v>
      </c>
      <c r="B326" s="4">
        <v>400</v>
      </c>
      <c r="C326" s="4"/>
      <c r="D326" s="34"/>
      <c r="E326" s="34"/>
      <c r="F326" s="34"/>
      <c r="G326" s="7"/>
      <c r="H326" s="6"/>
      <c r="I326" s="4"/>
    </row>
    <row r="327" spans="1:9" ht="18.75" x14ac:dyDescent="0.25">
      <c r="A327" s="48">
        <v>154</v>
      </c>
      <c r="B327" s="48">
        <v>400</v>
      </c>
      <c r="C327" s="4" t="s">
        <v>226</v>
      </c>
      <c r="D327" s="35">
        <v>18</v>
      </c>
      <c r="E327" s="35">
        <v>8</v>
      </c>
      <c r="F327" s="35">
        <v>2</v>
      </c>
      <c r="G327" s="35"/>
      <c r="H327" s="36"/>
      <c r="I327" s="4"/>
    </row>
    <row r="328" spans="1:9" ht="18.75" x14ac:dyDescent="0.25">
      <c r="A328" s="49"/>
      <c r="B328" s="49"/>
      <c r="C328" s="4" t="s">
        <v>227</v>
      </c>
      <c r="D328" s="35">
        <v>22</v>
      </c>
      <c r="E328" s="35">
        <v>9</v>
      </c>
      <c r="F328" s="35">
        <v>27</v>
      </c>
      <c r="G328" s="35"/>
      <c r="H328" s="36"/>
      <c r="I328" s="4"/>
    </row>
    <row r="329" spans="1:9" ht="18.75" x14ac:dyDescent="0.25">
      <c r="A329" s="49"/>
      <c r="B329" s="49"/>
      <c r="C329" s="4" t="s">
        <v>228</v>
      </c>
      <c r="D329" s="35">
        <v>10</v>
      </c>
      <c r="E329" s="35">
        <v>11</v>
      </c>
      <c r="F329" s="35">
        <v>26</v>
      </c>
      <c r="G329" s="35"/>
      <c r="H329" s="36"/>
      <c r="I329" s="4"/>
    </row>
    <row r="330" spans="1:9" ht="18.75" x14ac:dyDescent="0.25">
      <c r="A330" s="49"/>
      <c r="B330" s="49"/>
      <c r="C330" s="4" t="s">
        <v>229</v>
      </c>
      <c r="D330" s="35">
        <v>17</v>
      </c>
      <c r="E330" s="35">
        <v>34</v>
      </c>
      <c r="F330" s="35">
        <v>11</v>
      </c>
      <c r="G330" s="35"/>
      <c r="H330" s="36"/>
      <c r="I330" s="4"/>
    </row>
    <row r="331" spans="1:9" ht="18.75" x14ac:dyDescent="0.25">
      <c r="A331" s="50"/>
      <c r="B331" s="50"/>
      <c r="C331" s="4" t="s">
        <v>12</v>
      </c>
      <c r="D331" s="35">
        <f>D330+D329+D328+D327</f>
        <v>67</v>
      </c>
      <c r="E331" s="35">
        <f t="shared" ref="E331:F331" si="51">E330+E329+E328+E327</f>
        <v>62</v>
      </c>
      <c r="F331" s="35">
        <f t="shared" si="51"/>
        <v>66</v>
      </c>
      <c r="G331" s="35">
        <f>0.22*(F331+E331+D331)</f>
        <v>42.9</v>
      </c>
      <c r="H331" s="36">
        <f>G331*100/400</f>
        <v>10.725</v>
      </c>
      <c r="I331" s="4"/>
    </row>
    <row r="332" spans="1:9" ht="18.75" x14ac:dyDescent="0.25">
      <c r="A332" s="48" t="s">
        <v>230</v>
      </c>
      <c r="B332" s="48">
        <v>250</v>
      </c>
      <c r="C332" s="4" t="s">
        <v>51</v>
      </c>
      <c r="D332" s="35">
        <v>2</v>
      </c>
      <c r="E332" s="35">
        <v>0</v>
      </c>
      <c r="F332" s="35">
        <v>3</v>
      </c>
      <c r="G332" s="35"/>
      <c r="H332" s="36"/>
      <c r="I332" s="4"/>
    </row>
    <row r="333" spans="1:9" ht="18.75" x14ac:dyDescent="0.25">
      <c r="A333" s="49"/>
      <c r="B333" s="49"/>
      <c r="C333" s="4" t="s">
        <v>20</v>
      </c>
      <c r="D333" s="35">
        <v>15</v>
      </c>
      <c r="E333" s="35">
        <v>4</v>
      </c>
      <c r="F333" s="35">
        <v>9</v>
      </c>
      <c r="G333" s="35"/>
      <c r="H333" s="36"/>
      <c r="I333" s="4"/>
    </row>
    <row r="334" spans="1:9" ht="18.75" x14ac:dyDescent="0.25">
      <c r="A334" s="50"/>
      <c r="B334" s="50"/>
      <c r="C334" s="4" t="s">
        <v>12</v>
      </c>
      <c r="D334" s="35">
        <f>D333+D332</f>
        <v>17</v>
      </c>
      <c r="E334" s="35">
        <f t="shared" ref="E334:F334" si="52">E333+E332</f>
        <v>4</v>
      </c>
      <c r="F334" s="35">
        <f t="shared" si="52"/>
        <v>12</v>
      </c>
      <c r="G334" s="35">
        <f>0.22*(F334+E334+D334)</f>
        <v>7.26</v>
      </c>
      <c r="H334" s="36">
        <f>G334*100/250</f>
        <v>2.9039999999999999</v>
      </c>
      <c r="I334" s="4"/>
    </row>
    <row r="335" spans="1:9" ht="18.75" x14ac:dyDescent="0.25">
      <c r="A335" s="48" t="s">
        <v>231</v>
      </c>
      <c r="B335" s="48">
        <v>100</v>
      </c>
      <c r="C335" s="4" t="s">
        <v>226</v>
      </c>
      <c r="D335" s="35">
        <v>16</v>
      </c>
      <c r="E335" s="35">
        <v>4</v>
      </c>
      <c r="F335" s="35">
        <v>19</v>
      </c>
      <c r="G335" s="35"/>
      <c r="H335" s="36"/>
      <c r="I335" s="4"/>
    </row>
    <row r="336" spans="1:9" ht="18.75" x14ac:dyDescent="0.25">
      <c r="A336" s="49"/>
      <c r="B336" s="49"/>
      <c r="C336" s="4" t="s">
        <v>232</v>
      </c>
      <c r="D336" s="35">
        <v>10</v>
      </c>
      <c r="E336" s="35">
        <v>9</v>
      </c>
      <c r="F336" s="35">
        <v>14</v>
      </c>
      <c r="G336" s="35"/>
      <c r="H336" s="36"/>
      <c r="I336" s="4"/>
    </row>
    <row r="337" spans="1:9" ht="18.75" x14ac:dyDescent="0.25">
      <c r="A337" s="49"/>
      <c r="B337" s="49"/>
      <c r="C337" s="4" t="s">
        <v>228</v>
      </c>
      <c r="D337" s="35">
        <v>22</v>
      </c>
      <c r="E337" s="35">
        <v>33</v>
      </c>
      <c r="F337" s="35">
        <v>40</v>
      </c>
      <c r="G337" s="35"/>
      <c r="H337" s="36"/>
      <c r="I337" s="4"/>
    </row>
    <row r="338" spans="1:9" ht="18.75" x14ac:dyDescent="0.25">
      <c r="A338" s="50"/>
      <c r="B338" s="50"/>
      <c r="C338" s="4" t="s">
        <v>12</v>
      </c>
      <c r="D338" s="35">
        <f>D337+D336+D335</f>
        <v>48</v>
      </c>
      <c r="E338" s="35">
        <f t="shared" ref="E338:F338" si="53">E337+E336+E335</f>
        <v>46</v>
      </c>
      <c r="F338" s="35">
        <f t="shared" si="53"/>
        <v>73</v>
      </c>
      <c r="G338" s="35">
        <f>0.22*(F338+E338+D338)</f>
        <v>36.74</v>
      </c>
      <c r="H338" s="36">
        <f>G338*100/100</f>
        <v>36.74</v>
      </c>
      <c r="I338" s="4"/>
    </row>
    <row r="339" spans="1:9" ht="18.75" x14ac:dyDescent="0.25">
      <c r="A339" s="48" t="s">
        <v>233</v>
      </c>
      <c r="B339" s="48">
        <v>1250</v>
      </c>
      <c r="C339" s="4" t="s">
        <v>60</v>
      </c>
      <c r="D339" s="35">
        <v>55</v>
      </c>
      <c r="E339" s="35">
        <v>85</v>
      </c>
      <c r="F339" s="35">
        <v>36</v>
      </c>
      <c r="G339" s="35"/>
      <c r="H339" s="36"/>
      <c r="I339" s="4"/>
    </row>
    <row r="340" spans="1:9" ht="18.75" x14ac:dyDescent="0.25">
      <c r="A340" s="49"/>
      <c r="B340" s="49"/>
      <c r="C340" s="4" t="s">
        <v>61</v>
      </c>
      <c r="D340" s="35">
        <v>23</v>
      </c>
      <c r="E340" s="35">
        <v>21</v>
      </c>
      <c r="F340" s="35">
        <v>46</v>
      </c>
      <c r="G340" s="35"/>
      <c r="H340" s="36"/>
      <c r="I340" s="4"/>
    </row>
    <row r="341" spans="1:9" ht="18.75" x14ac:dyDescent="0.25">
      <c r="A341" s="49"/>
      <c r="B341" s="49"/>
      <c r="C341" s="4" t="s">
        <v>62</v>
      </c>
      <c r="D341" s="35">
        <v>15</v>
      </c>
      <c r="E341" s="35">
        <v>19</v>
      </c>
      <c r="F341" s="35">
        <v>23</v>
      </c>
      <c r="G341" s="35"/>
      <c r="H341" s="36"/>
      <c r="I341" s="4"/>
    </row>
    <row r="342" spans="1:9" ht="18.75" x14ac:dyDescent="0.25">
      <c r="A342" s="49"/>
      <c r="B342" s="49"/>
      <c r="C342" s="4" t="s">
        <v>63</v>
      </c>
      <c r="D342" s="35">
        <v>41</v>
      </c>
      <c r="E342" s="35">
        <v>30</v>
      </c>
      <c r="F342" s="35">
        <v>55</v>
      </c>
      <c r="G342" s="35"/>
      <c r="H342" s="36"/>
      <c r="I342" s="4"/>
    </row>
    <row r="343" spans="1:9" ht="18.75" x14ac:dyDescent="0.25">
      <c r="A343" s="49"/>
      <c r="B343" s="49"/>
      <c r="C343" s="4" t="s">
        <v>64</v>
      </c>
      <c r="D343" s="35">
        <v>38</v>
      </c>
      <c r="E343" s="35">
        <v>47</v>
      </c>
      <c r="F343" s="35">
        <v>30</v>
      </c>
      <c r="G343" s="35"/>
      <c r="H343" s="36"/>
      <c r="I343" s="4"/>
    </row>
    <row r="344" spans="1:9" ht="18.75" x14ac:dyDescent="0.25">
      <c r="A344" s="49"/>
      <c r="B344" s="49"/>
      <c r="C344" s="4" t="s">
        <v>65</v>
      </c>
      <c r="D344" s="35">
        <v>32</v>
      </c>
      <c r="E344" s="35">
        <v>25</v>
      </c>
      <c r="F344" s="35">
        <v>48</v>
      </c>
      <c r="G344" s="35"/>
      <c r="H344" s="36"/>
      <c r="I344" s="4"/>
    </row>
    <row r="345" spans="1:9" ht="18.75" x14ac:dyDescent="0.25">
      <c r="A345" s="49"/>
      <c r="B345" s="49"/>
      <c r="C345" s="4" t="s">
        <v>234</v>
      </c>
      <c r="D345" s="35">
        <v>8</v>
      </c>
      <c r="E345" s="35">
        <v>11</v>
      </c>
      <c r="F345" s="35">
        <v>29</v>
      </c>
      <c r="G345" s="35"/>
      <c r="H345" s="36"/>
      <c r="I345" s="4"/>
    </row>
    <row r="346" spans="1:9" ht="18.75" x14ac:dyDescent="0.25">
      <c r="A346" s="49"/>
      <c r="B346" s="49"/>
      <c r="C346" s="4" t="s">
        <v>235</v>
      </c>
      <c r="D346" s="35">
        <v>26</v>
      </c>
      <c r="E346" s="35">
        <v>22</v>
      </c>
      <c r="F346" s="35">
        <v>28</v>
      </c>
      <c r="G346" s="35"/>
      <c r="H346" s="36"/>
      <c r="I346" s="4"/>
    </row>
    <row r="347" spans="1:9" ht="18.75" x14ac:dyDescent="0.25">
      <c r="A347" s="49"/>
      <c r="B347" s="49"/>
      <c r="C347" s="4" t="s">
        <v>236</v>
      </c>
      <c r="D347" s="35">
        <v>78</v>
      </c>
      <c r="E347" s="35">
        <v>84</v>
      </c>
      <c r="F347" s="35">
        <v>64</v>
      </c>
      <c r="G347" s="35"/>
      <c r="H347" s="36"/>
      <c r="I347" s="4"/>
    </row>
    <row r="348" spans="1:9" ht="18.75" x14ac:dyDescent="0.25">
      <c r="A348" s="49"/>
      <c r="B348" s="49"/>
      <c r="C348" s="4" t="s">
        <v>237</v>
      </c>
      <c r="D348" s="35">
        <v>2</v>
      </c>
      <c r="E348" s="35">
        <v>3</v>
      </c>
      <c r="F348" s="35">
        <v>0</v>
      </c>
      <c r="G348" s="35"/>
      <c r="H348" s="36"/>
      <c r="I348" s="4"/>
    </row>
    <row r="349" spans="1:9" ht="18.75" x14ac:dyDescent="0.25">
      <c r="A349" s="49"/>
      <c r="B349" s="49"/>
      <c r="C349" s="4" t="s">
        <v>238</v>
      </c>
      <c r="D349" s="35">
        <v>65</v>
      </c>
      <c r="E349" s="35">
        <v>42</v>
      </c>
      <c r="F349" s="35">
        <v>50</v>
      </c>
      <c r="G349" s="35"/>
      <c r="H349" s="36"/>
      <c r="I349" s="4"/>
    </row>
    <row r="350" spans="1:9" ht="18.75" x14ac:dyDescent="0.25">
      <c r="A350" s="49"/>
      <c r="B350" s="50"/>
      <c r="C350" s="4" t="s">
        <v>12</v>
      </c>
      <c r="D350" s="35">
        <f>D349+D348+D347+D346+D345+D344+D343+D342+D341+D340+D339</f>
        <v>383</v>
      </c>
      <c r="E350" s="35">
        <f t="shared" ref="E350:F350" si="54">E349+E348+E347+E346+E345+E344+E343+E342+E341+E340+E339</f>
        <v>389</v>
      </c>
      <c r="F350" s="35">
        <f t="shared" si="54"/>
        <v>409</v>
      </c>
      <c r="G350" s="35">
        <f>0.22*(F350+E350+D350)</f>
        <v>259.82</v>
      </c>
      <c r="H350" s="36">
        <f>G350*100/1250</f>
        <v>20.785599999999999</v>
      </c>
      <c r="I350" s="4"/>
    </row>
    <row r="351" spans="1:9" ht="18.75" x14ac:dyDescent="0.25">
      <c r="A351" s="49"/>
      <c r="B351" s="48">
        <v>1250</v>
      </c>
      <c r="C351" s="4" t="s">
        <v>14</v>
      </c>
      <c r="D351" s="35">
        <v>0</v>
      </c>
      <c r="E351" s="35">
        <v>0</v>
      </c>
      <c r="F351" s="35">
        <v>0</v>
      </c>
      <c r="G351" s="35"/>
      <c r="H351" s="36"/>
      <c r="I351" s="4"/>
    </row>
    <row r="352" spans="1:9" ht="18.75" x14ac:dyDescent="0.25">
      <c r="A352" s="49"/>
      <c r="B352" s="49"/>
      <c r="C352" s="4" t="s">
        <v>15</v>
      </c>
      <c r="D352" s="35">
        <v>0</v>
      </c>
      <c r="E352" s="35">
        <v>0</v>
      </c>
      <c r="F352" s="35">
        <v>0</v>
      </c>
      <c r="G352" s="35"/>
      <c r="H352" s="36"/>
      <c r="I352" s="4"/>
    </row>
    <row r="353" spans="1:9" ht="18.75" x14ac:dyDescent="0.25">
      <c r="A353" s="49"/>
      <c r="B353" s="49"/>
      <c r="C353" s="4" t="s">
        <v>16</v>
      </c>
      <c r="D353" s="35">
        <v>0</v>
      </c>
      <c r="E353" s="35">
        <v>0</v>
      </c>
      <c r="F353" s="35">
        <v>0</v>
      </c>
      <c r="G353" s="35"/>
      <c r="H353" s="36"/>
      <c r="I353" s="4"/>
    </row>
    <row r="354" spans="1:9" ht="18.75" x14ac:dyDescent="0.25">
      <c r="A354" s="49"/>
      <c r="B354" s="49"/>
      <c r="C354" s="4" t="s">
        <v>17</v>
      </c>
      <c r="D354" s="35">
        <v>0</v>
      </c>
      <c r="E354" s="35">
        <v>0</v>
      </c>
      <c r="F354" s="35">
        <v>0</v>
      </c>
      <c r="G354" s="35"/>
      <c r="H354" s="36"/>
      <c r="I354" s="4"/>
    </row>
    <row r="355" spans="1:9" ht="18.75" x14ac:dyDescent="0.25">
      <c r="A355" s="49"/>
      <c r="B355" s="49"/>
      <c r="C355" s="4" t="s">
        <v>18</v>
      </c>
      <c r="D355" s="35">
        <v>0</v>
      </c>
      <c r="E355" s="35">
        <v>0</v>
      </c>
      <c r="F355" s="35">
        <v>0</v>
      </c>
      <c r="G355" s="35"/>
      <c r="H355" s="36"/>
      <c r="I355" s="4"/>
    </row>
    <row r="356" spans="1:9" ht="18.75" x14ac:dyDescent="0.25">
      <c r="A356" s="49"/>
      <c r="B356" s="49"/>
      <c r="C356" s="4" t="s">
        <v>68</v>
      </c>
      <c r="D356" s="35">
        <v>0</v>
      </c>
      <c r="E356" s="35">
        <v>0</v>
      </c>
      <c r="F356" s="35">
        <v>0</v>
      </c>
      <c r="G356" s="35"/>
      <c r="H356" s="36"/>
      <c r="I356" s="4"/>
    </row>
    <row r="357" spans="1:9" ht="18.75" x14ac:dyDescent="0.25">
      <c r="A357" s="49"/>
      <c r="B357" s="49"/>
      <c r="C357" s="4" t="s">
        <v>239</v>
      </c>
      <c r="D357" s="35">
        <v>10</v>
      </c>
      <c r="E357" s="35">
        <v>15</v>
      </c>
      <c r="F357" s="35">
        <v>14</v>
      </c>
      <c r="G357" s="35"/>
      <c r="H357" s="36"/>
      <c r="I357" s="4"/>
    </row>
    <row r="358" spans="1:9" ht="18.75" x14ac:dyDescent="0.25">
      <c r="A358" s="49"/>
      <c r="B358" s="49"/>
      <c r="C358" s="4" t="s">
        <v>240</v>
      </c>
      <c r="D358" s="35">
        <v>0</v>
      </c>
      <c r="E358" s="35">
        <v>0</v>
      </c>
      <c r="F358" s="35">
        <v>0</v>
      </c>
      <c r="G358" s="35"/>
      <c r="H358" s="36"/>
      <c r="I358" s="4"/>
    </row>
    <row r="359" spans="1:9" ht="18.75" x14ac:dyDescent="0.25">
      <c r="A359" s="49"/>
      <c r="B359" s="49"/>
      <c r="C359" s="4" t="s">
        <v>241</v>
      </c>
      <c r="D359" s="35">
        <v>0</v>
      </c>
      <c r="E359" s="35">
        <v>0</v>
      </c>
      <c r="F359" s="35">
        <v>0</v>
      </c>
      <c r="G359" s="35"/>
      <c r="H359" s="36"/>
      <c r="I359" s="4"/>
    </row>
    <row r="360" spans="1:9" ht="18.75" x14ac:dyDescent="0.25">
      <c r="A360" s="49"/>
      <c r="B360" s="49"/>
      <c r="C360" s="4" t="s">
        <v>242</v>
      </c>
      <c r="D360" s="35">
        <v>0</v>
      </c>
      <c r="E360" s="35">
        <v>0</v>
      </c>
      <c r="F360" s="35">
        <v>0</v>
      </c>
      <c r="G360" s="35"/>
      <c r="H360" s="36"/>
      <c r="I360" s="4"/>
    </row>
    <row r="361" spans="1:9" ht="18.75" x14ac:dyDescent="0.25">
      <c r="A361" s="49"/>
      <c r="B361" s="49"/>
      <c r="C361" s="4" t="s">
        <v>243</v>
      </c>
      <c r="D361" s="35">
        <v>0</v>
      </c>
      <c r="E361" s="35">
        <v>0</v>
      </c>
      <c r="F361" s="35">
        <v>0</v>
      </c>
      <c r="G361" s="35"/>
      <c r="H361" s="36"/>
      <c r="I361" s="4"/>
    </row>
    <row r="362" spans="1:9" ht="18.75" x14ac:dyDescent="0.25">
      <c r="A362" s="50"/>
      <c r="B362" s="50"/>
      <c r="C362" s="4" t="s">
        <v>12</v>
      </c>
      <c r="D362" s="35">
        <f>D361+D360+D359+D358+D357+D356+D355+D354+D353+D352+D351</f>
        <v>10</v>
      </c>
      <c r="E362" s="35">
        <f t="shared" ref="E362:F362" si="55">E361+E360+E359+E358+E357+E356+E355+E354+E353+E352+E351</f>
        <v>15</v>
      </c>
      <c r="F362" s="35">
        <f t="shared" si="55"/>
        <v>14</v>
      </c>
      <c r="G362" s="35">
        <f>0.22*(F362+E362+D362)</f>
        <v>8.58</v>
      </c>
      <c r="H362" s="36">
        <f>G362*100/1250</f>
        <v>0.68640000000000001</v>
      </c>
      <c r="I362" s="4"/>
    </row>
    <row r="363" spans="1:9" ht="18.75" x14ac:dyDescent="0.25">
      <c r="A363" s="4" t="s">
        <v>244</v>
      </c>
      <c r="B363" s="4">
        <v>400</v>
      </c>
      <c r="C363" s="4"/>
      <c r="D363" s="35"/>
      <c r="E363" s="35"/>
      <c r="F363" s="35"/>
      <c r="G363" s="35"/>
      <c r="H363" s="36"/>
      <c r="I363" s="4"/>
    </row>
    <row r="364" spans="1:9" ht="18.75" x14ac:dyDescent="0.25">
      <c r="A364" s="48" t="s">
        <v>245</v>
      </c>
      <c r="B364" s="48">
        <v>400</v>
      </c>
      <c r="C364" s="4" t="s">
        <v>246</v>
      </c>
      <c r="D364" s="35">
        <v>21</v>
      </c>
      <c r="E364" s="35">
        <v>21</v>
      </c>
      <c r="F364" s="35">
        <v>15</v>
      </c>
      <c r="G364" s="35"/>
      <c r="H364" s="36"/>
      <c r="I364" s="4"/>
    </row>
    <row r="365" spans="1:9" ht="18.75" x14ac:dyDescent="0.25">
      <c r="A365" s="49"/>
      <c r="B365" s="49"/>
      <c r="C365" s="4" t="s">
        <v>247</v>
      </c>
      <c r="D365" s="35">
        <v>20</v>
      </c>
      <c r="E365" s="35">
        <v>1</v>
      </c>
      <c r="F365" s="35">
        <v>4</v>
      </c>
      <c r="G365" s="35"/>
      <c r="H365" s="36"/>
      <c r="I365" s="4"/>
    </row>
    <row r="366" spans="1:9" ht="18.75" x14ac:dyDescent="0.25">
      <c r="A366" s="49"/>
      <c r="B366" s="49"/>
      <c r="C366" s="4" t="s">
        <v>248</v>
      </c>
      <c r="D366" s="35">
        <v>15</v>
      </c>
      <c r="E366" s="35">
        <v>5</v>
      </c>
      <c r="F366" s="35">
        <v>21</v>
      </c>
      <c r="G366" s="35"/>
      <c r="H366" s="36"/>
      <c r="I366" s="4"/>
    </row>
    <row r="367" spans="1:9" ht="18.75" x14ac:dyDescent="0.25">
      <c r="A367" s="49"/>
      <c r="B367" s="49"/>
      <c r="C367" s="4" t="s">
        <v>249</v>
      </c>
      <c r="D367" s="35">
        <v>33</v>
      </c>
      <c r="E367" s="35">
        <v>49</v>
      </c>
      <c r="F367" s="35">
        <v>31</v>
      </c>
      <c r="G367" s="35"/>
      <c r="H367" s="36"/>
      <c r="I367" s="4"/>
    </row>
    <row r="368" spans="1:9" ht="18.75" x14ac:dyDescent="0.25">
      <c r="A368" s="50"/>
      <c r="B368" s="50"/>
      <c r="C368" s="4" t="s">
        <v>12</v>
      </c>
      <c r="D368" s="35">
        <f>D367+D366+D365+D364</f>
        <v>89</v>
      </c>
      <c r="E368" s="35">
        <f t="shared" ref="E368:F368" si="56">E367+E366+E365+E364</f>
        <v>76</v>
      </c>
      <c r="F368" s="35">
        <f t="shared" si="56"/>
        <v>71</v>
      </c>
      <c r="G368" s="35">
        <f>0.22*(F368+E368+D368)</f>
        <v>51.92</v>
      </c>
      <c r="H368" s="36">
        <f>G368*100/400</f>
        <v>12.98</v>
      </c>
      <c r="I368" s="4"/>
    </row>
    <row r="369" spans="1:9" ht="18.75" x14ac:dyDescent="0.25">
      <c r="A369" s="48" t="s">
        <v>250</v>
      </c>
      <c r="B369" s="48">
        <v>250</v>
      </c>
      <c r="C369" s="4" t="s">
        <v>251</v>
      </c>
      <c r="D369" s="35">
        <v>0</v>
      </c>
      <c r="E369" s="35">
        <v>0</v>
      </c>
      <c r="F369" s="35">
        <v>0</v>
      </c>
      <c r="G369" s="35"/>
      <c r="H369" s="36"/>
      <c r="I369" s="4"/>
    </row>
    <row r="370" spans="1:9" ht="18.75" x14ac:dyDescent="0.25">
      <c r="A370" s="49"/>
      <c r="B370" s="49"/>
      <c r="C370" s="4" t="s">
        <v>252</v>
      </c>
      <c r="D370" s="35">
        <v>44</v>
      </c>
      <c r="E370" s="35">
        <v>15</v>
      </c>
      <c r="F370" s="35">
        <v>11</v>
      </c>
      <c r="G370" s="35"/>
      <c r="H370" s="36"/>
      <c r="I370" s="4"/>
    </row>
    <row r="371" spans="1:9" ht="18.75" x14ac:dyDescent="0.25">
      <c r="A371" s="49"/>
      <c r="B371" s="49"/>
      <c r="C371" s="4" t="s">
        <v>253</v>
      </c>
      <c r="D371" s="35">
        <v>20</v>
      </c>
      <c r="E371" s="35">
        <v>42</v>
      </c>
      <c r="F371" s="35">
        <v>52</v>
      </c>
      <c r="G371" s="35"/>
      <c r="H371" s="36"/>
      <c r="I371" s="4"/>
    </row>
    <row r="372" spans="1:9" ht="18.75" x14ac:dyDescent="0.25">
      <c r="A372" s="49"/>
      <c r="B372" s="49"/>
      <c r="C372" s="4" t="s">
        <v>252</v>
      </c>
      <c r="D372" s="35">
        <v>38</v>
      </c>
      <c r="E372" s="35">
        <v>47</v>
      </c>
      <c r="F372" s="35">
        <v>20</v>
      </c>
      <c r="G372" s="35"/>
      <c r="H372" s="36"/>
      <c r="I372" s="4"/>
    </row>
    <row r="373" spans="1:9" ht="18.75" x14ac:dyDescent="0.25">
      <c r="A373" s="49"/>
      <c r="B373" s="49"/>
      <c r="C373" s="4" t="s">
        <v>252</v>
      </c>
      <c r="D373" s="35">
        <v>90</v>
      </c>
      <c r="E373" s="35">
        <v>86</v>
      </c>
      <c r="F373" s="35">
        <v>107</v>
      </c>
      <c r="G373" s="35"/>
      <c r="H373" s="36"/>
      <c r="I373" s="4"/>
    </row>
    <row r="374" spans="1:9" ht="18.75" x14ac:dyDescent="0.25">
      <c r="A374" s="50"/>
      <c r="B374" s="50"/>
      <c r="C374" s="4" t="s">
        <v>12</v>
      </c>
      <c r="D374" s="35">
        <f>D373+D372+D371+D370+D369</f>
        <v>192</v>
      </c>
      <c r="E374" s="35">
        <f t="shared" ref="E374:F374" si="57">E373+E372+E371+E370+E369</f>
        <v>190</v>
      </c>
      <c r="F374" s="35">
        <f t="shared" si="57"/>
        <v>190</v>
      </c>
      <c r="G374" s="35">
        <f>0.22*(F374+E374+D374)</f>
        <v>125.84</v>
      </c>
      <c r="H374" s="36">
        <f>G374*100/250</f>
        <v>50.335999999999999</v>
      </c>
      <c r="I374" s="4"/>
    </row>
    <row r="375" spans="1:9" ht="18.75" x14ac:dyDescent="0.25">
      <c r="A375" s="48" t="s">
        <v>254</v>
      </c>
      <c r="B375" s="48">
        <v>250</v>
      </c>
      <c r="C375" s="4" t="s">
        <v>255</v>
      </c>
      <c r="D375" s="34"/>
      <c r="E375" s="34"/>
      <c r="F375" s="34"/>
      <c r="G375" s="7"/>
      <c r="H375" s="6"/>
      <c r="I375" s="4"/>
    </row>
    <row r="376" spans="1:9" ht="18.75" x14ac:dyDescent="0.25">
      <c r="A376" s="49"/>
      <c r="B376" s="49"/>
      <c r="C376" s="4" t="s">
        <v>227</v>
      </c>
      <c r="D376" s="34"/>
      <c r="E376" s="34"/>
      <c r="F376" s="34"/>
      <c r="G376" s="7"/>
      <c r="H376" s="6"/>
      <c r="I376" s="4"/>
    </row>
    <row r="377" spans="1:9" ht="18.75" x14ac:dyDescent="0.25">
      <c r="A377" s="49"/>
      <c r="B377" s="49"/>
      <c r="C377" s="4" t="s">
        <v>256</v>
      </c>
      <c r="D377" s="34"/>
      <c r="E377" s="34">
        <v>0</v>
      </c>
      <c r="F377" s="34">
        <v>0</v>
      </c>
      <c r="G377" s="7"/>
      <c r="H377" s="6"/>
      <c r="I377" s="4"/>
    </row>
    <row r="378" spans="1:9" ht="18.75" x14ac:dyDescent="0.25">
      <c r="A378" s="49"/>
      <c r="B378" s="49"/>
      <c r="C378" s="4" t="s">
        <v>257</v>
      </c>
      <c r="D378" s="34">
        <v>0</v>
      </c>
      <c r="E378" s="34">
        <v>0</v>
      </c>
      <c r="F378" s="34">
        <v>0</v>
      </c>
      <c r="G378" s="7"/>
      <c r="H378" s="6"/>
      <c r="I378" s="4"/>
    </row>
    <row r="379" spans="1:9" ht="18.75" x14ac:dyDescent="0.25">
      <c r="A379" s="50"/>
      <c r="B379" s="50"/>
      <c r="C379" s="4" t="s">
        <v>12</v>
      </c>
      <c r="D379" s="34">
        <f>D378+D377+D376+D375</f>
        <v>0</v>
      </c>
      <c r="E379" s="34">
        <f t="shared" ref="E379:F379" si="58">E378+E377+E376+E375</f>
        <v>0</v>
      </c>
      <c r="F379" s="34">
        <f t="shared" si="58"/>
        <v>0</v>
      </c>
      <c r="G379" s="7">
        <f>0.22*(F379+E379+D379)</f>
        <v>0</v>
      </c>
      <c r="H379" s="6">
        <f>G379*100/250</f>
        <v>0</v>
      </c>
      <c r="I379" s="4"/>
    </row>
    <row r="380" spans="1:9" ht="18.75" x14ac:dyDescent="0.25">
      <c r="A380" s="48">
        <v>167</v>
      </c>
      <c r="B380" s="48">
        <v>63</v>
      </c>
      <c r="C380" s="4" t="s">
        <v>258</v>
      </c>
      <c r="D380" s="35">
        <v>1</v>
      </c>
      <c r="E380" s="35">
        <v>1</v>
      </c>
      <c r="F380" s="35">
        <v>1</v>
      </c>
      <c r="G380" s="35"/>
      <c r="H380" s="36"/>
      <c r="I380" s="4"/>
    </row>
    <row r="381" spans="1:9" ht="18.75" x14ac:dyDescent="0.25">
      <c r="A381" s="49"/>
      <c r="B381" s="49"/>
      <c r="C381" s="4" t="s">
        <v>259</v>
      </c>
      <c r="D381" s="35"/>
      <c r="E381" s="35"/>
      <c r="F381" s="35"/>
      <c r="G381" s="35"/>
      <c r="H381" s="36"/>
      <c r="I381" s="4"/>
    </row>
    <row r="382" spans="1:9" ht="18.75" x14ac:dyDescent="0.25">
      <c r="A382" s="49"/>
      <c r="B382" s="49"/>
      <c r="C382" s="4" t="s">
        <v>260</v>
      </c>
      <c r="D382" s="35">
        <v>1</v>
      </c>
      <c r="E382" s="35">
        <v>1</v>
      </c>
      <c r="F382" s="35">
        <v>1</v>
      </c>
      <c r="G382" s="35"/>
      <c r="H382" s="36"/>
      <c r="I382" s="4"/>
    </row>
    <row r="383" spans="1:9" ht="18.75" x14ac:dyDescent="0.25">
      <c r="A383" s="50"/>
      <c r="B383" s="50"/>
      <c r="C383" s="4" t="s">
        <v>12</v>
      </c>
      <c r="D383" s="35">
        <f>D382+D381+D380</f>
        <v>2</v>
      </c>
      <c r="E383" s="35">
        <f t="shared" ref="E383:F383" si="59">E382+E381+E380</f>
        <v>2</v>
      </c>
      <c r="F383" s="35">
        <f t="shared" si="59"/>
        <v>2</v>
      </c>
      <c r="G383" s="35">
        <f>0.22*(F383+E383+D383)</f>
        <v>1.32</v>
      </c>
      <c r="H383" s="36">
        <f>G383*100/63</f>
        <v>2.0952380952380953</v>
      </c>
      <c r="I383" s="4"/>
    </row>
    <row r="384" spans="1:9" ht="18.75" x14ac:dyDescent="0.25">
      <c r="A384" s="48" t="s">
        <v>261</v>
      </c>
      <c r="B384" s="48">
        <v>160</v>
      </c>
      <c r="C384" s="4" t="s">
        <v>14</v>
      </c>
      <c r="D384" s="35">
        <v>12</v>
      </c>
      <c r="E384" s="35">
        <v>6</v>
      </c>
      <c r="F384" s="35">
        <v>4</v>
      </c>
      <c r="G384" s="35"/>
      <c r="H384" s="36"/>
      <c r="I384" s="4"/>
    </row>
    <row r="385" spans="1:9" ht="18.75" x14ac:dyDescent="0.25">
      <c r="A385" s="49"/>
      <c r="B385" s="49"/>
      <c r="C385" s="4" t="s">
        <v>15</v>
      </c>
      <c r="D385" s="35"/>
      <c r="E385" s="35"/>
      <c r="F385" s="35"/>
      <c r="G385" s="35"/>
      <c r="H385" s="36"/>
      <c r="I385" s="4"/>
    </row>
    <row r="386" spans="1:9" ht="18.75" x14ac:dyDescent="0.25">
      <c r="A386" s="49"/>
      <c r="B386" s="49"/>
      <c r="C386" s="4" t="s">
        <v>16</v>
      </c>
      <c r="D386" s="35">
        <v>29</v>
      </c>
      <c r="E386" s="35">
        <v>31</v>
      </c>
      <c r="F386" s="35">
        <v>10</v>
      </c>
      <c r="G386" s="35"/>
      <c r="H386" s="36"/>
      <c r="I386" s="4"/>
    </row>
    <row r="387" spans="1:9" ht="18.75" x14ac:dyDescent="0.25">
      <c r="A387" s="50"/>
      <c r="B387" s="50"/>
      <c r="C387" s="4" t="s">
        <v>12</v>
      </c>
      <c r="D387" s="35">
        <f>D386+D385+D384</f>
        <v>41</v>
      </c>
      <c r="E387" s="35">
        <f>I377</f>
        <v>0</v>
      </c>
      <c r="F387" s="35">
        <f t="shared" ref="F387" si="60">F386+F385+F384</f>
        <v>14</v>
      </c>
      <c r="G387" s="35">
        <f>0.22*(F387+E387+D387)</f>
        <v>12.1</v>
      </c>
      <c r="H387" s="36">
        <f>G387*100/160</f>
        <v>7.5625</v>
      </c>
      <c r="I387" s="4"/>
    </row>
    <row r="388" spans="1:9" ht="18.75" x14ac:dyDescent="0.25">
      <c r="A388" s="13" t="s">
        <v>262</v>
      </c>
      <c r="B388" s="13" t="s">
        <v>263</v>
      </c>
      <c r="C388" s="14" t="s">
        <v>12</v>
      </c>
      <c r="D388" s="37"/>
      <c r="E388" s="37"/>
      <c r="F388" s="37"/>
      <c r="G388" s="15">
        <f>0.22*(F388+E388+D388)</f>
        <v>0</v>
      </c>
      <c r="H388" s="16">
        <f>G388*100/400</f>
        <v>0</v>
      </c>
      <c r="I388" s="14" t="s">
        <v>264</v>
      </c>
    </row>
    <row r="389" spans="1:9" ht="18.75" x14ac:dyDescent="0.25">
      <c r="A389" s="10" t="s">
        <v>265</v>
      </c>
      <c r="B389" s="4">
        <v>100</v>
      </c>
      <c r="C389" s="4"/>
      <c r="D389" s="34"/>
      <c r="E389" s="34"/>
      <c r="F389" s="34"/>
      <c r="G389" s="7"/>
      <c r="H389" s="6"/>
      <c r="I389" s="4"/>
    </row>
    <row r="390" spans="1:9" ht="18.75" x14ac:dyDescent="0.25">
      <c r="A390" s="48">
        <v>172</v>
      </c>
      <c r="B390" s="48">
        <v>250</v>
      </c>
      <c r="C390" s="4" t="s">
        <v>14</v>
      </c>
      <c r="D390" s="35">
        <v>20</v>
      </c>
      <c r="E390" s="35">
        <v>25</v>
      </c>
      <c r="F390" s="35">
        <v>26</v>
      </c>
      <c r="G390" s="35"/>
      <c r="H390" s="36"/>
      <c r="I390" s="4"/>
    </row>
    <row r="391" spans="1:9" ht="18.75" x14ac:dyDescent="0.25">
      <c r="A391" s="49"/>
      <c r="B391" s="49"/>
      <c r="C391" s="4" t="s">
        <v>15</v>
      </c>
      <c r="D391" s="35">
        <v>53</v>
      </c>
      <c r="E391" s="35">
        <v>24</v>
      </c>
      <c r="F391" s="35">
        <v>11</v>
      </c>
      <c r="G391" s="35"/>
      <c r="H391" s="36"/>
      <c r="I391" s="4"/>
    </row>
    <row r="392" spans="1:9" ht="18.75" x14ac:dyDescent="0.25">
      <c r="A392" s="50"/>
      <c r="B392" s="50"/>
      <c r="C392" s="4" t="s">
        <v>12</v>
      </c>
      <c r="D392" s="35">
        <f>D391+D390</f>
        <v>73</v>
      </c>
      <c r="E392" s="35">
        <f t="shared" ref="E392:F392" si="61">E391+E390</f>
        <v>49</v>
      </c>
      <c r="F392" s="35">
        <f t="shared" si="61"/>
        <v>37</v>
      </c>
      <c r="G392" s="35">
        <f>0.22*(F392+E392+D392)</f>
        <v>34.979999999999997</v>
      </c>
      <c r="H392" s="36">
        <f>G392*100/250</f>
        <v>13.991999999999997</v>
      </c>
      <c r="I392" s="4"/>
    </row>
    <row r="393" spans="1:9" ht="18.75" x14ac:dyDescent="0.25">
      <c r="A393" s="48" t="s">
        <v>266</v>
      </c>
      <c r="B393" s="48">
        <v>630</v>
      </c>
      <c r="C393" s="4" t="s">
        <v>267</v>
      </c>
      <c r="D393" s="34"/>
      <c r="E393" s="34"/>
      <c r="F393" s="34"/>
      <c r="G393" s="7"/>
      <c r="H393" s="6"/>
      <c r="I393" s="4"/>
    </row>
    <row r="394" spans="1:9" ht="18.75" x14ac:dyDescent="0.25">
      <c r="A394" s="49"/>
      <c r="B394" s="49"/>
      <c r="C394" s="4" t="s">
        <v>268</v>
      </c>
      <c r="D394" s="34"/>
      <c r="E394" s="34"/>
      <c r="F394" s="34"/>
      <c r="G394" s="7"/>
      <c r="H394" s="6"/>
      <c r="I394" s="4"/>
    </row>
    <row r="395" spans="1:9" ht="18.75" x14ac:dyDescent="0.25">
      <c r="A395" s="49"/>
      <c r="B395" s="49"/>
      <c r="C395" s="4" t="s">
        <v>269</v>
      </c>
      <c r="D395" s="34"/>
      <c r="E395" s="34"/>
      <c r="F395" s="34"/>
      <c r="G395" s="7"/>
      <c r="H395" s="6"/>
      <c r="I395" s="4"/>
    </row>
    <row r="396" spans="1:9" ht="18.75" x14ac:dyDescent="0.25">
      <c r="A396" s="49"/>
      <c r="B396" s="49"/>
      <c r="C396" s="4" t="s">
        <v>270</v>
      </c>
      <c r="D396" s="34"/>
      <c r="E396" s="34"/>
      <c r="F396" s="34"/>
      <c r="G396" s="7"/>
      <c r="H396" s="6"/>
      <c r="I396" s="4"/>
    </row>
    <row r="397" spans="1:9" ht="18.75" x14ac:dyDescent="0.25">
      <c r="A397" s="50"/>
      <c r="B397" s="50"/>
      <c r="C397" s="4" t="s">
        <v>12</v>
      </c>
      <c r="D397" s="34"/>
      <c r="E397" s="34"/>
      <c r="F397" s="34"/>
      <c r="G397" s="7"/>
      <c r="H397" s="6"/>
      <c r="I397" s="4"/>
    </row>
    <row r="398" spans="1:9" ht="18.75" x14ac:dyDescent="0.25">
      <c r="A398" s="48" t="s">
        <v>271</v>
      </c>
      <c r="B398" s="48">
        <v>630</v>
      </c>
      <c r="C398" s="4" t="s">
        <v>272</v>
      </c>
      <c r="D398" s="34"/>
      <c r="E398" s="34"/>
      <c r="F398" s="34"/>
      <c r="G398" s="7"/>
      <c r="H398" s="6"/>
      <c r="I398" s="4"/>
    </row>
    <row r="399" spans="1:9" ht="18.75" x14ac:dyDescent="0.25">
      <c r="A399" s="49"/>
      <c r="B399" s="49"/>
      <c r="C399" s="4" t="s">
        <v>273</v>
      </c>
      <c r="D399" s="34"/>
      <c r="E399" s="34"/>
      <c r="F399" s="34"/>
      <c r="G399" s="7"/>
      <c r="H399" s="6"/>
      <c r="I399" s="4"/>
    </row>
    <row r="400" spans="1:9" ht="18.75" x14ac:dyDescent="0.25">
      <c r="A400" s="49"/>
      <c r="B400" s="49"/>
      <c r="C400" s="4" t="s">
        <v>274</v>
      </c>
      <c r="D400" s="34"/>
      <c r="E400" s="34"/>
      <c r="F400" s="34"/>
      <c r="G400" s="7"/>
      <c r="H400" s="6"/>
      <c r="I400" s="4"/>
    </row>
    <row r="401" spans="1:9" ht="18.75" x14ac:dyDescent="0.25">
      <c r="A401" s="49"/>
      <c r="B401" s="49"/>
      <c r="C401" s="4" t="s">
        <v>270</v>
      </c>
      <c r="D401" s="34"/>
      <c r="E401" s="34"/>
      <c r="F401" s="34"/>
      <c r="G401" s="7"/>
      <c r="H401" s="6"/>
      <c r="I401" s="4"/>
    </row>
    <row r="402" spans="1:9" ht="18.75" x14ac:dyDescent="0.25">
      <c r="A402" s="50"/>
      <c r="B402" s="50"/>
      <c r="C402" s="4" t="s">
        <v>12</v>
      </c>
      <c r="D402" s="34"/>
      <c r="E402" s="34"/>
      <c r="F402" s="34"/>
      <c r="G402" s="7"/>
      <c r="H402" s="6"/>
      <c r="I402" s="4"/>
    </row>
    <row r="403" spans="1:9" ht="18.75" x14ac:dyDescent="0.25">
      <c r="A403" s="4" t="s">
        <v>275</v>
      </c>
      <c r="B403" s="4">
        <v>1600</v>
      </c>
      <c r="C403" s="4"/>
      <c r="D403" s="34"/>
      <c r="E403" s="34"/>
      <c r="F403" s="34"/>
      <c r="G403" s="7"/>
      <c r="H403" s="6"/>
      <c r="I403" s="4"/>
    </row>
    <row r="404" spans="1:9" ht="18.75" x14ac:dyDescent="0.25">
      <c r="A404" s="4" t="s">
        <v>276</v>
      </c>
      <c r="B404" s="4">
        <v>100</v>
      </c>
      <c r="C404" s="4"/>
      <c r="D404" s="34"/>
      <c r="E404" s="34"/>
      <c r="F404" s="34"/>
      <c r="G404" s="7"/>
      <c r="H404" s="6"/>
      <c r="I404" s="4"/>
    </row>
    <row r="405" spans="1:9" ht="18.75" x14ac:dyDescent="0.25">
      <c r="A405" s="4" t="s">
        <v>277</v>
      </c>
      <c r="B405" s="4">
        <v>1600</v>
      </c>
      <c r="C405" s="4"/>
      <c r="D405" s="34"/>
      <c r="E405" s="34"/>
      <c r="F405" s="34"/>
      <c r="G405" s="7"/>
      <c r="H405" s="6"/>
      <c r="I405" s="4"/>
    </row>
    <row r="406" spans="1:9" ht="18.75" x14ac:dyDescent="0.25">
      <c r="A406" s="48" t="s">
        <v>278</v>
      </c>
      <c r="B406" s="48">
        <v>630</v>
      </c>
      <c r="C406" s="4" t="s">
        <v>279</v>
      </c>
      <c r="D406" s="35">
        <v>0</v>
      </c>
      <c r="E406" s="35">
        <v>0</v>
      </c>
      <c r="F406" s="35">
        <v>0</v>
      </c>
      <c r="G406" s="35"/>
      <c r="H406" s="36"/>
      <c r="I406" s="4"/>
    </row>
    <row r="407" spans="1:9" ht="18.75" x14ac:dyDescent="0.25">
      <c r="A407" s="49"/>
      <c r="B407" s="49"/>
      <c r="C407" s="4" t="s">
        <v>280</v>
      </c>
      <c r="D407" s="35">
        <v>0</v>
      </c>
      <c r="E407" s="35">
        <v>0</v>
      </c>
      <c r="F407" s="35">
        <v>0</v>
      </c>
      <c r="G407" s="35"/>
      <c r="H407" s="36"/>
      <c r="I407" s="4"/>
    </row>
    <row r="408" spans="1:9" ht="18.75" x14ac:dyDescent="0.25">
      <c r="A408" s="49"/>
      <c r="B408" s="49"/>
      <c r="C408" s="4" t="s">
        <v>281</v>
      </c>
      <c r="D408" s="35">
        <v>78</v>
      </c>
      <c r="E408" s="35">
        <v>106</v>
      </c>
      <c r="F408" s="35">
        <v>80</v>
      </c>
      <c r="G408" s="35"/>
      <c r="H408" s="36"/>
      <c r="I408" s="4"/>
    </row>
    <row r="409" spans="1:9" ht="18.75" x14ac:dyDescent="0.25">
      <c r="A409" s="49"/>
      <c r="B409" s="50"/>
      <c r="C409" s="4" t="s">
        <v>12</v>
      </c>
      <c r="D409" s="35">
        <f>D408+D407+D406</f>
        <v>78</v>
      </c>
      <c r="E409" s="35">
        <f t="shared" ref="E409:F409" si="62">E408+E407+E406</f>
        <v>106</v>
      </c>
      <c r="F409" s="35">
        <f t="shared" si="62"/>
        <v>80</v>
      </c>
      <c r="G409" s="35">
        <f>0.22*(F409+E409+D409)</f>
        <v>58.08</v>
      </c>
      <c r="H409" s="36">
        <f>G409*100/630</f>
        <v>9.2190476190476183</v>
      </c>
      <c r="I409" s="4"/>
    </row>
    <row r="410" spans="1:9" ht="18.75" x14ac:dyDescent="0.25">
      <c r="A410" s="49"/>
      <c r="B410" s="48">
        <v>630</v>
      </c>
      <c r="C410" s="4" t="s">
        <v>279</v>
      </c>
      <c r="D410" s="35">
        <v>1</v>
      </c>
      <c r="E410" s="35">
        <v>1</v>
      </c>
      <c r="F410" s="35">
        <v>2</v>
      </c>
      <c r="G410" s="35"/>
      <c r="H410" s="36"/>
      <c r="I410" s="4"/>
    </row>
    <row r="411" spans="1:9" ht="18.75" x14ac:dyDescent="0.25">
      <c r="A411" s="49"/>
      <c r="B411" s="49"/>
      <c r="C411" s="4" t="s">
        <v>280</v>
      </c>
      <c r="D411" s="35">
        <v>63</v>
      </c>
      <c r="E411" s="35">
        <v>69</v>
      </c>
      <c r="F411" s="35">
        <v>80</v>
      </c>
      <c r="G411" s="35"/>
      <c r="H411" s="36"/>
      <c r="I411" s="4"/>
    </row>
    <row r="412" spans="1:9" ht="18.75" x14ac:dyDescent="0.25">
      <c r="A412" s="49"/>
      <c r="B412" s="49"/>
      <c r="C412" s="4" t="s">
        <v>281</v>
      </c>
      <c r="D412" s="35">
        <v>86</v>
      </c>
      <c r="E412" s="35">
        <v>80</v>
      </c>
      <c r="F412" s="35">
        <v>75</v>
      </c>
      <c r="G412" s="35"/>
      <c r="H412" s="36"/>
      <c r="I412" s="4"/>
    </row>
    <row r="413" spans="1:9" ht="18.75" x14ac:dyDescent="0.25">
      <c r="A413" s="50"/>
      <c r="B413" s="50"/>
      <c r="C413" s="4" t="s">
        <v>12</v>
      </c>
      <c r="D413" s="35">
        <f>D412+D411+D410</f>
        <v>150</v>
      </c>
      <c r="E413" s="35">
        <f t="shared" ref="E413:F413" si="63">E412+E411+E410</f>
        <v>150</v>
      </c>
      <c r="F413" s="35">
        <f t="shared" si="63"/>
        <v>157</v>
      </c>
      <c r="G413" s="35">
        <f>0.22*(F413+E413+D413)</f>
        <v>100.54</v>
      </c>
      <c r="H413" s="36">
        <f>G413*100/630</f>
        <v>15.958730158730159</v>
      </c>
      <c r="I413" s="4"/>
    </row>
    <row r="414" spans="1:9" ht="18.75" x14ac:dyDescent="0.25">
      <c r="A414" s="48" t="s">
        <v>282</v>
      </c>
      <c r="B414" s="48">
        <v>250</v>
      </c>
      <c r="C414" s="4" t="s">
        <v>54</v>
      </c>
      <c r="D414" s="35">
        <v>15</v>
      </c>
      <c r="E414" s="35">
        <v>17</v>
      </c>
      <c r="F414" s="35">
        <v>12</v>
      </c>
      <c r="G414" s="35"/>
      <c r="H414" s="36"/>
      <c r="I414" s="4"/>
    </row>
    <row r="415" spans="1:9" ht="18.75" x14ac:dyDescent="0.25">
      <c r="A415" s="49"/>
      <c r="B415" s="49"/>
      <c r="C415" s="4" t="s">
        <v>55</v>
      </c>
      <c r="D415" s="35">
        <v>15</v>
      </c>
      <c r="E415" s="35">
        <v>14</v>
      </c>
      <c r="F415" s="35">
        <v>13</v>
      </c>
      <c r="G415" s="35"/>
      <c r="H415" s="36"/>
      <c r="I415" s="4"/>
    </row>
    <row r="416" spans="1:9" ht="18.75" x14ac:dyDescent="0.25">
      <c r="A416" s="50"/>
      <c r="B416" s="50"/>
      <c r="C416" s="4" t="s">
        <v>12</v>
      </c>
      <c r="D416" s="35">
        <f>D415+D414</f>
        <v>30</v>
      </c>
      <c r="E416" s="35">
        <f t="shared" ref="E416:F416" si="64">E415+E414</f>
        <v>31</v>
      </c>
      <c r="F416" s="35">
        <f t="shared" si="64"/>
        <v>25</v>
      </c>
      <c r="G416" s="35">
        <f>0.22*(F416+E416+D416)</f>
        <v>18.920000000000002</v>
      </c>
      <c r="H416" s="36">
        <f>G416*100/250</f>
        <v>7.5680000000000005</v>
      </c>
      <c r="I416" s="4"/>
    </row>
    <row r="417" spans="1:9" ht="18.75" x14ac:dyDescent="0.25">
      <c r="A417" s="4">
        <v>182</v>
      </c>
      <c r="B417" s="4">
        <v>630</v>
      </c>
      <c r="C417" s="4"/>
      <c r="D417" s="35"/>
      <c r="E417" s="35"/>
      <c r="F417" s="35"/>
      <c r="G417" s="35"/>
      <c r="H417" s="36"/>
      <c r="I417" s="4"/>
    </row>
    <row r="418" spans="1:9" ht="18.75" x14ac:dyDescent="0.25">
      <c r="A418" s="48">
        <v>183</v>
      </c>
      <c r="B418" s="48">
        <v>400</v>
      </c>
      <c r="C418" s="4" t="s">
        <v>283</v>
      </c>
      <c r="D418" s="35"/>
      <c r="E418" s="35"/>
      <c r="F418" s="35"/>
      <c r="G418" s="35"/>
      <c r="H418" s="36"/>
      <c r="I418" s="4"/>
    </row>
    <row r="419" spans="1:9" ht="18.75" x14ac:dyDescent="0.25">
      <c r="A419" s="49"/>
      <c r="B419" s="49"/>
      <c r="C419" s="4" t="s">
        <v>284</v>
      </c>
      <c r="D419" s="35"/>
      <c r="E419" s="35"/>
      <c r="F419" s="35"/>
      <c r="G419" s="35"/>
      <c r="H419" s="36"/>
      <c r="I419" s="4"/>
    </row>
    <row r="420" spans="1:9" ht="18.75" x14ac:dyDescent="0.25">
      <c r="A420" s="49"/>
      <c r="B420" s="49"/>
      <c r="C420" s="4" t="s">
        <v>285</v>
      </c>
      <c r="D420" s="35"/>
      <c r="E420" s="35"/>
      <c r="F420" s="35"/>
      <c r="G420" s="35"/>
      <c r="H420" s="36"/>
      <c r="I420" s="4"/>
    </row>
    <row r="421" spans="1:9" ht="18.75" x14ac:dyDescent="0.25">
      <c r="A421" s="50"/>
      <c r="B421" s="50"/>
      <c r="C421" s="4" t="s">
        <v>12</v>
      </c>
      <c r="D421" s="35"/>
      <c r="E421" s="35"/>
      <c r="F421" s="35"/>
      <c r="G421" s="35"/>
      <c r="H421" s="36"/>
      <c r="I421" s="4"/>
    </row>
    <row r="422" spans="1:9" ht="18.75" x14ac:dyDescent="0.25">
      <c r="A422" s="48" t="s">
        <v>286</v>
      </c>
      <c r="B422" s="48">
        <v>400</v>
      </c>
      <c r="C422" s="4" t="s">
        <v>226</v>
      </c>
      <c r="D422" s="35">
        <v>20</v>
      </c>
      <c r="E422" s="35">
        <v>8</v>
      </c>
      <c r="F422" s="35">
        <v>20</v>
      </c>
      <c r="G422" s="35"/>
      <c r="H422" s="36"/>
      <c r="I422" s="4"/>
    </row>
    <row r="423" spans="1:9" ht="18.75" x14ac:dyDescent="0.25">
      <c r="A423" s="49"/>
      <c r="B423" s="49"/>
      <c r="C423" s="4" t="s">
        <v>47</v>
      </c>
      <c r="D423" s="35">
        <v>19</v>
      </c>
      <c r="E423" s="35">
        <v>1</v>
      </c>
      <c r="F423" s="35">
        <v>3</v>
      </c>
      <c r="G423" s="35"/>
      <c r="H423" s="36"/>
      <c r="I423" s="4"/>
    </row>
    <row r="424" spans="1:9" ht="18.75" x14ac:dyDescent="0.25">
      <c r="A424" s="49"/>
      <c r="B424" s="49"/>
      <c r="C424" s="4" t="s">
        <v>260</v>
      </c>
      <c r="D424" s="35">
        <v>11</v>
      </c>
      <c r="E424" s="35">
        <v>14</v>
      </c>
      <c r="F424" s="35">
        <v>13</v>
      </c>
      <c r="G424" s="35"/>
      <c r="H424" s="36"/>
      <c r="I424" s="4"/>
    </row>
    <row r="425" spans="1:9" ht="18.75" x14ac:dyDescent="0.25">
      <c r="A425" s="49"/>
      <c r="B425" s="49"/>
      <c r="C425" s="4" t="s">
        <v>287</v>
      </c>
      <c r="D425" s="35">
        <v>1</v>
      </c>
      <c r="E425" s="35">
        <v>8</v>
      </c>
      <c r="F425" s="35">
        <v>1</v>
      </c>
      <c r="G425" s="35"/>
      <c r="H425" s="36"/>
      <c r="I425" s="4"/>
    </row>
    <row r="426" spans="1:9" ht="18.75" x14ac:dyDescent="0.25">
      <c r="A426" s="49"/>
      <c r="B426" s="49"/>
      <c r="C426" s="4" t="s">
        <v>288</v>
      </c>
      <c r="D426" s="35">
        <v>42</v>
      </c>
      <c r="E426" s="35">
        <v>24</v>
      </c>
      <c r="F426" s="35">
        <v>27</v>
      </c>
      <c r="G426" s="35"/>
      <c r="H426" s="36"/>
      <c r="I426" s="4"/>
    </row>
    <row r="427" spans="1:9" ht="18.75" x14ac:dyDescent="0.25">
      <c r="A427" s="50"/>
      <c r="B427" s="50"/>
      <c r="C427" s="4" t="s">
        <v>12</v>
      </c>
      <c r="D427" s="35">
        <f>D426+D425+D424+D423+D422</f>
        <v>93</v>
      </c>
      <c r="E427" s="35">
        <f t="shared" ref="E427:F427" si="65">E426+E425+E424+E423+E422</f>
        <v>55</v>
      </c>
      <c r="F427" s="35">
        <f t="shared" si="65"/>
        <v>64</v>
      </c>
      <c r="G427" s="35">
        <f>0.22*(F427+E427+D427)</f>
        <v>46.64</v>
      </c>
      <c r="H427" s="36">
        <f>G427*100/400</f>
        <v>11.66</v>
      </c>
      <c r="I427" s="4"/>
    </row>
    <row r="428" spans="1:9" ht="18.75" x14ac:dyDescent="0.25">
      <c r="A428" s="48">
        <v>185</v>
      </c>
      <c r="B428" s="48">
        <v>630</v>
      </c>
      <c r="C428" s="4" t="s">
        <v>289</v>
      </c>
      <c r="D428" s="34"/>
      <c r="E428" s="34"/>
      <c r="F428" s="34"/>
      <c r="G428" s="7"/>
      <c r="H428" s="6"/>
      <c r="I428" s="4"/>
    </row>
    <row r="429" spans="1:9" ht="18.75" x14ac:dyDescent="0.25">
      <c r="A429" s="49"/>
      <c r="B429" s="49"/>
      <c r="C429" s="4" t="s">
        <v>290</v>
      </c>
      <c r="D429" s="34"/>
      <c r="E429" s="34"/>
      <c r="F429" s="34"/>
      <c r="G429" s="7"/>
      <c r="H429" s="6"/>
      <c r="I429" s="4"/>
    </row>
    <row r="430" spans="1:9" ht="18.75" x14ac:dyDescent="0.25">
      <c r="A430" s="49"/>
      <c r="B430" s="49"/>
      <c r="C430" s="4" t="s">
        <v>291</v>
      </c>
      <c r="D430" s="34"/>
      <c r="E430" s="34"/>
      <c r="F430" s="34"/>
      <c r="G430" s="7"/>
      <c r="H430" s="6"/>
      <c r="I430" s="4"/>
    </row>
    <row r="431" spans="1:9" ht="18.75" x14ac:dyDescent="0.25">
      <c r="A431" s="49"/>
      <c r="B431" s="49"/>
      <c r="C431" s="4" t="s">
        <v>292</v>
      </c>
      <c r="D431" s="34"/>
      <c r="E431" s="34"/>
      <c r="F431" s="34"/>
      <c r="G431" s="7"/>
      <c r="H431" s="6"/>
      <c r="I431" s="4"/>
    </row>
    <row r="432" spans="1:9" ht="18.75" x14ac:dyDescent="0.25">
      <c r="A432" s="49"/>
      <c r="B432" s="49"/>
      <c r="C432" s="4" t="s">
        <v>293</v>
      </c>
      <c r="D432" s="34"/>
      <c r="E432" s="34"/>
      <c r="F432" s="34"/>
      <c r="G432" s="7"/>
      <c r="H432" s="6"/>
      <c r="I432" s="4"/>
    </row>
    <row r="433" spans="1:11" ht="18.75" x14ac:dyDescent="0.25">
      <c r="A433" s="49"/>
      <c r="B433" s="49"/>
      <c r="C433" s="4" t="s">
        <v>294</v>
      </c>
      <c r="D433" s="34"/>
      <c r="E433" s="34"/>
      <c r="F433" s="34"/>
      <c r="G433" s="7"/>
      <c r="H433" s="6"/>
      <c r="I433" s="4"/>
    </row>
    <row r="434" spans="1:11" ht="18.75" x14ac:dyDescent="0.25">
      <c r="A434" s="49"/>
      <c r="B434" s="49"/>
      <c r="C434" s="4" t="s">
        <v>12</v>
      </c>
      <c r="D434" s="34"/>
      <c r="E434" s="34"/>
      <c r="F434" s="34"/>
      <c r="G434" s="7"/>
      <c r="H434" s="6"/>
      <c r="I434" s="4"/>
    </row>
    <row r="435" spans="1:11" ht="18.75" x14ac:dyDescent="0.25">
      <c r="A435" s="48">
        <v>186</v>
      </c>
      <c r="B435" s="48">
        <v>400</v>
      </c>
      <c r="C435" s="4" t="s">
        <v>60</v>
      </c>
      <c r="D435" s="34">
        <v>1</v>
      </c>
      <c r="E435" s="34">
        <v>1</v>
      </c>
      <c r="F435" s="34">
        <v>1</v>
      </c>
      <c r="G435" s="7"/>
      <c r="H435" s="6"/>
      <c r="I435" s="4"/>
    </row>
    <row r="436" spans="1:11" ht="18.75" x14ac:dyDescent="0.25">
      <c r="A436" s="49"/>
      <c r="B436" s="49"/>
      <c r="C436" s="4" t="s">
        <v>62</v>
      </c>
      <c r="D436" s="34">
        <v>4</v>
      </c>
      <c r="E436" s="34">
        <v>1</v>
      </c>
      <c r="F436" s="34">
        <v>12</v>
      </c>
      <c r="G436" s="7"/>
      <c r="H436" s="6"/>
      <c r="I436" s="4"/>
    </row>
    <row r="437" spans="1:11" ht="18.75" x14ac:dyDescent="0.25">
      <c r="A437" s="49"/>
      <c r="B437" s="49"/>
      <c r="C437" s="4" t="s">
        <v>63</v>
      </c>
      <c r="D437" s="34">
        <v>4</v>
      </c>
      <c r="E437" s="34">
        <v>3</v>
      </c>
      <c r="F437" s="34">
        <v>20</v>
      </c>
      <c r="G437" s="7"/>
      <c r="H437" s="6"/>
      <c r="I437" s="4"/>
    </row>
    <row r="438" spans="1:11" ht="18.75" x14ac:dyDescent="0.25">
      <c r="A438" s="49"/>
      <c r="B438" s="49"/>
      <c r="C438" s="4" t="s">
        <v>64</v>
      </c>
      <c r="D438" s="34">
        <v>2</v>
      </c>
      <c r="E438" s="34">
        <v>13</v>
      </c>
      <c r="F438" s="34">
        <v>5</v>
      </c>
      <c r="G438" s="7"/>
      <c r="H438" s="6"/>
      <c r="I438" s="4"/>
    </row>
    <row r="439" spans="1:11" ht="18.75" x14ac:dyDescent="0.25">
      <c r="A439" s="49"/>
      <c r="B439" s="49"/>
      <c r="C439" s="4" t="s">
        <v>235</v>
      </c>
      <c r="D439" s="34">
        <v>3</v>
      </c>
      <c r="E439" s="34">
        <v>0</v>
      </c>
      <c r="F439" s="34">
        <v>0</v>
      </c>
      <c r="G439" s="7"/>
      <c r="H439" s="6"/>
      <c r="I439" s="4"/>
    </row>
    <row r="440" spans="1:11" ht="18.75" x14ac:dyDescent="0.25">
      <c r="A440" s="49"/>
      <c r="B440" s="49"/>
      <c r="C440" s="4" t="s">
        <v>237</v>
      </c>
      <c r="D440" s="34">
        <v>1</v>
      </c>
      <c r="E440" s="34">
        <v>0</v>
      </c>
      <c r="F440" s="34">
        <v>0</v>
      </c>
      <c r="G440" s="7"/>
      <c r="H440" s="6"/>
      <c r="I440" s="4"/>
    </row>
    <row r="441" spans="1:11" ht="18.75" x14ac:dyDescent="0.25">
      <c r="A441" s="49"/>
      <c r="B441" s="49"/>
      <c r="C441" s="4" t="s">
        <v>295</v>
      </c>
      <c r="D441" s="34">
        <v>0</v>
      </c>
      <c r="E441" s="34">
        <v>0</v>
      </c>
      <c r="F441" s="34">
        <v>0</v>
      </c>
      <c r="G441" s="7"/>
      <c r="H441" s="6"/>
      <c r="I441" s="4"/>
    </row>
    <row r="442" spans="1:11" ht="18.75" x14ac:dyDescent="0.25">
      <c r="A442" s="50"/>
      <c r="B442" s="50"/>
      <c r="C442" s="4" t="s">
        <v>12</v>
      </c>
      <c r="D442" s="34">
        <f>D441+D440+D439+D438+D437+D436+D435</f>
        <v>15</v>
      </c>
      <c r="E442" s="34">
        <f t="shared" ref="E442:F442" si="66">E441+E440+E439+E438+E437+E436+E435</f>
        <v>18</v>
      </c>
      <c r="F442" s="34">
        <f t="shared" si="66"/>
        <v>38</v>
      </c>
      <c r="G442" s="7">
        <f>0.22*(F442+E442+D442)</f>
        <v>15.62</v>
      </c>
      <c r="H442" s="6">
        <f>G442*100/400</f>
        <v>3.9049999999999998</v>
      </c>
      <c r="I442" s="4"/>
    </row>
    <row r="443" spans="1:11" ht="18.75" x14ac:dyDescent="0.3">
      <c r="A443" s="4" t="s">
        <v>296</v>
      </c>
      <c r="B443" s="4">
        <v>40</v>
      </c>
      <c r="C443" s="4"/>
      <c r="D443" s="34"/>
      <c r="E443" s="34"/>
      <c r="F443" s="34"/>
      <c r="G443" s="7"/>
      <c r="H443" s="6"/>
      <c r="I443" s="4"/>
      <c r="K443" s="1"/>
    </row>
    <row r="444" spans="1:11" ht="18.75" x14ac:dyDescent="0.25">
      <c r="A444" s="48">
        <v>188</v>
      </c>
      <c r="B444" s="48">
        <v>250</v>
      </c>
      <c r="C444" s="4" t="s">
        <v>14</v>
      </c>
      <c r="D444" s="35">
        <v>25</v>
      </c>
      <c r="E444" s="35">
        <v>5</v>
      </c>
      <c r="F444" s="35">
        <v>3</v>
      </c>
      <c r="G444" s="35"/>
      <c r="H444" s="36"/>
      <c r="I444" s="4"/>
    </row>
    <row r="445" spans="1:11" ht="18.75" x14ac:dyDescent="0.25">
      <c r="A445" s="49"/>
      <c r="B445" s="49"/>
      <c r="C445" s="4" t="s">
        <v>15</v>
      </c>
      <c r="D445" s="35">
        <v>16</v>
      </c>
      <c r="E445" s="35">
        <v>42</v>
      </c>
      <c r="F445" s="35">
        <v>43</v>
      </c>
      <c r="G445" s="35"/>
      <c r="H445" s="36"/>
      <c r="I445" s="4"/>
    </row>
    <row r="446" spans="1:11" ht="18.75" x14ac:dyDescent="0.25">
      <c r="A446" s="50"/>
      <c r="B446" s="50"/>
      <c r="C446" s="4" t="s">
        <v>12</v>
      </c>
      <c r="D446" s="35">
        <f>D445+D444</f>
        <v>41</v>
      </c>
      <c r="E446" s="35">
        <f t="shared" ref="E446:F446" si="67">E445+E444</f>
        <v>47</v>
      </c>
      <c r="F446" s="35">
        <f t="shared" si="67"/>
        <v>46</v>
      </c>
      <c r="G446" s="35">
        <f>0.22*(F446+E446+D446)</f>
        <v>29.48</v>
      </c>
      <c r="H446" s="36">
        <f>G446*100/250</f>
        <v>11.792</v>
      </c>
      <c r="I446" s="4"/>
    </row>
    <row r="447" spans="1:11" ht="18.75" x14ac:dyDescent="0.25">
      <c r="A447" s="48">
        <v>189</v>
      </c>
      <c r="B447" s="48">
        <v>250</v>
      </c>
      <c r="C447" s="4" t="s">
        <v>258</v>
      </c>
      <c r="D447" s="35">
        <v>2</v>
      </c>
      <c r="E447" s="35">
        <v>5</v>
      </c>
      <c r="F447" s="35">
        <v>16</v>
      </c>
      <c r="G447" s="35"/>
      <c r="H447" s="36"/>
      <c r="I447" s="4"/>
    </row>
    <row r="448" spans="1:11" ht="18.75" x14ac:dyDescent="0.25">
      <c r="A448" s="49"/>
      <c r="B448" s="49"/>
      <c r="C448" s="4" t="s">
        <v>297</v>
      </c>
      <c r="D448" s="35">
        <v>24</v>
      </c>
      <c r="E448" s="35">
        <v>20</v>
      </c>
      <c r="F448" s="35">
        <v>27</v>
      </c>
      <c r="G448" s="35"/>
      <c r="H448" s="36"/>
      <c r="I448" s="4"/>
    </row>
    <row r="449" spans="1:9" ht="18.75" x14ac:dyDescent="0.25">
      <c r="A449" s="49"/>
      <c r="B449" s="49"/>
      <c r="C449" s="4" t="s">
        <v>298</v>
      </c>
      <c r="D449" s="35">
        <v>3</v>
      </c>
      <c r="E449" s="35">
        <v>2</v>
      </c>
      <c r="F449" s="35">
        <v>1</v>
      </c>
      <c r="G449" s="35"/>
      <c r="H449" s="36"/>
      <c r="I449" s="4"/>
    </row>
    <row r="450" spans="1:9" ht="18.75" x14ac:dyDescent="0.25">
      <c r="A450" s="50"/>
      <c r="B450" s="50"/>
      <c r="C450" s="4" t="s">
        <v>12</v>
      </c>
      <c r="D450" s="35">
        <f>D449+D448+D447</f>
        <v>29</v>
      </c>
      <c r="E450" s="35">
        <f t="shared" ref="E450:F450" si="68">E449+E448+E447</f>
        <v>27</v>
      </c>
      <c r="F450" s="35">
        <f t="shared" si="68"/>
        <v>44</v>
      </c>
      <c r="G450" s="35">
        <f>0.22*(F450+E450+D450)</f>
        <v>22</v>
      </c>
      <c r="H450" s="36">
        <f>G450*100/250</f>
        <v>8.8000000000000007</v>
      </c>
      <c r="I450" s="4"/>
    </row>
    <row r="451" spans="1:9" ht="18.75" x14ac:dyDescent="0.25">
      <c r="A451" s="48">
        <v>190</v>
      </c>
      <c r="B451" s="48">
        <v>250</v>
      </c>
      <c r="C451" s="4" t="s">
        <v>19</v>
      </c>
      <c r="D451" s="35">
        <v>3</v>
      </c>
      <c r="E451" s="35">
        <v>7</v>
      </c>
      <c r="F451" s="35">
        <v>5</v>
      </c>
      <c r="G451" s="35"/>
      <c r="H451" s="36"/>
      <c r="I451" s="4"/>
    </row>
    <row r="452" spans="1:9" ht="18.75" x14ac:dyDescent="0.25">
      <c r="A452" s="49"/>
      <c r="B452" s="49"/>
      <c r="C452" s="4" t="s">
        <v>20</v>
      </c>
      <c r="D452" s="35">
        <v>3</v>
      </c>
      <c r="E452" s="35">
        <v>15</v>
      </c>
      <c r="F452" s="35">
        <v>6</v>
      </c>
      <c r="G452" s="35"/>
      <c r="H452" s="36"/>
      <c r="I452" s="4"/>
    </row>
    <row r="453" spans="1:9" ht="18.75" x14ac:dyDescent="0.25">
      <c r="A453" s="49"/>
      <c r="B453" s="49"/>
      <c r="C453" s="4" t="s">
        <v>206</v>
      </c>
      <c r="D453" s="35">
        <v>7</v>
      </c>
      <c r="E453" s="35">
        <v>3</v>
      </c>
      <c r="F453" s="35">
        <v>9</v>
      </c>
      <c r="G453" s="35"/>
      <c r="H453" s="36"/>
      <c r="I453" s="4"/>
    </row>
    <row r="454" spans="1:9" ht="18.75" x14ac:dyDescent="0.25">
      <c r="A454" s="49"/>
      <c r="B454" s="49"/>
      <c r="C454" s="4" t="s">
        <v>299</v>
      </c>
      <c r="D454" s="35">
        <v>8</v>
      </c>
      <c r="E454" s="35">
        <v>8</v>
      </c>
      <c r="F454" s="35">
        <v>9</v>
      </c>
      <c r="G454" s="35"/>
      <c r="H454" s="36"/>
      <c r="I454" s="4"/>
    </row>
    <row r="455" spans="1:9" ht="18.75" x14ac:dyDescent="0.25">
      <c r="A455" s="50"/>
      <c r="B455" s="50"/>
      <c r="C455" s="4" t="s">
        <v>12</v>
      </c>
      <c r="D455" s="35">
        <f>D454+D453+D452+D451</f>
        <v>21</v>
      </c>
      <c r="E455" s="35">
        <f t="shared" ref="E455:F455" si="69">E454+E453+E452+E451</f>
        <v>33</v>
      </c>
      <c r="F455" s="35">
        <f t="shared" si="69"/>
        <v>29</v>
      </c>
      <c r="G455" s="35">
        <f>0.22*(F455+E455+D455)</f>
        <v>18.260000000000002</v>
      </c>
      <c r="H455" s="36">
        <f>G455*100/250</f>
        <v>7.3040000000000012</v>
      </c>
      <c r="I455" s="4"/>
    </row>
    <row r="456" spans="1:9" ht="18.75" x14ac:dyDescent="0.25">
      <c r="A456" s="48">
        <v>191</v>
      </c>
      <c r="B456" s="48">
        <v>250</v>
      </c>
      <c r="C456" s="4" t="s">
        <v>19</v>
      </c>
      <c r="D456" s="35">
        <v>11</v>
      </c>
      <c r="E456" s="35">
        <v>10</v>
      </c>
      <c r="F456" s="35">
        <v>12</v>
      </c>
      <c r="G456" s="35"/>
      <c r="H456" s="36"/>
      <c r="I456" s="4"/>
    </row>
    <row r="457" spans="1:9" ht="18.75" x14ac:dyDescent="0.25">
      <c r="A457" s="49"/>
      <c r="B457" s="49"/>
      <c r="C457" s="4" t="s">
        <v>20</v>
      </c>
      <c r="D457" s="35">
        <v>10</v>
      </c>
      <c r="E457" s="35">
        <v>6</v>
      </c>
      <c r="F457" s="35">
        <v>11</v>
      </c>
      <c r="G457" s="35"/>
      <c r="H457" s="36"/>
      <c r="I457" s="4"/>
    </row>
    <row r="458" spans="1:9" ht="18.75" x14ac:dyDescent="0.25">
      <c r="A458" s="49"/>
      <c r="B458" s="49"/>
      <c r="C458" s="4" t="s">
        <v>21</v>
      </c>
      <c r="D458" s="35">
        <v>10</v>
      </c>
      <c r="E458" s="35">
        <v>7</v>
      </c>
      <c r="F458" s="35">
        <v>12</v>
      </c>
      <c r="G458" s="35"/>
      <c r="H458" s="36"/>
      <c r="I458" s="4"/>
    </row>
    <row r="459" spans="1:9" ht="18.75" x14ac:dyDescent="0.25">
      <c r="A459" s="49"/>
      <c r="B459" s="49"/>
      <c r="C459" s="4" t="s">
        <v>22</v>
      </c>
      <c r="D459" s="35">
        <v>18</v>
      </c>
      <c r="E459" s="35">
        <v>10</v>
      </c>
      <c r="F459" s="35">
        <v>18</v>
      </c>
      <c r="G459" s="35"/>
      <c r="H459" s="36"/>
      <c r="I459" s="4"/>
    </row>
    <row r="460" spans="1:9" ht="18.75" x14ac:dyDescent="0.25">
      <c r="A460" s="49"/>
      <c r="B460" s="49"/>
      <c r="C460" s="4" t="s">
        <v>300</v>
      </c>
      <c r="D460" s="35">
        <v>0</v>
      </c>
      <c r="E460" s="35">
        <v>0</v>
      </c>
      <c r="F460" s="35">
        <v>0</v>
      </c>
      <c r="G460" s="35"/>
      <c r="H460" s="36"/>
      <c r="I460" s="4"/>
    </row>
    <row r="461" spans="1:9" ht="18.75" x14ac:dyDescent="0.25">
      <c r="A461" s="50"/>
      <c r="B461" s="50"/>
      <c r="C461" s="4" t="s">
        <v>12</v>
      </c>
      <c r="D461" s="35">
        <f>D460+D459+D458+D457+D456</f>
        <v>49</v>
      </c>
      <c r="E461" s="35">
        <f t="shared" ref="E461:F461" si="70">E460+E459+E458+E457+E456</f>
        <v>33</v>
      </c>
      <c r="F461" s="35">
        <f t="shared" si="70"/>
        <v>53</v>
      </c>
      <c r="G461" s="35">
        <f>0.22*(F461+E461+D461)</f>
        <v>29.7</v>
      </c>
      <c r="H461" s="36">
        <f>G461*100/250</f>
        <v>11.88</v>
      </c>
      <c r="I461" s="4"/>
    </row>
    <row r="462" spans="1:9" ht="18.75" x14ac:dyDescent="0.25">
      <c r="A462" s="48">
        <v>192</v>
      </c>
      <c r="B462" s="48">
        <v>250</v>
      </c>
      <c r="C462" s="4" t="s">
        <v>226</v>
      </c>
      <c r="D462" s="35">
        <v>3</v>
      </c>
      <c r="E462" s="35">
        <v>3</v>
      </c>
      <c r="F462" s="35">
        <v>19</v>
      </c>
      <c r="G462" s="35"/>
      <c r="H462" s="36"/>
      <c r="I462" s="4"/>
    </row>
    <row r="463" spans="1:9" ht="18.75" x14ac:dyDescent="0.25">
      <c r="A463" s="49"/>
      <c r="B463" s="49"/>
      <c r="C463" s="4" t="s">
        <v>301</v>
      </c>
      <c r="D463" s="35">
        <v>8</v>
      </c>
      <c r="E463" s="35">
        <v>5</v>
      </c>
      <c r="F463" s="35">
        <v>2</v>
      </c>
      <c r="G463" s="35"/>
      <c r="H463" s="36"/>
      <c r="I463" s="4"/>
    </row>
    <row r="464" spans="1:9" ht="18.75" x14ac:dyDescent="0.25">
      <c r="A464" s="49"/>
      <c r="B464" s="49"/>
      <c r="C464" s="4" t="s">
        <v>302</v>
      </c>
      <c r="D464" s="35">
        <v>0</v>
      </c>
      <c r="E464" s="35">
        <v>0</v>
      </c>
      <c r="F464" s="35">
        <v>0</v>
      </c>
      <c r="G464" s="35"/>
      <c r="H464" s="36"/>
      <c r="I464" s="4"/>
    </row>
    <row r="465" spans="1:9" ht="18.75" x14ac:dyDescent="0.25">
      <c r="A465" s="50"/>
      <c r="B465" s="50"/>
      <c r="C465" s="4" t="s">
        <v>12</v>
      </c>
      <c r="D465" s="35">
        <f>D464+D463+D462</f>
        <v>11</v>
      </c>
      <c r="E465" s="35">
        <f t="shared" ref="E465:F465" si="71">E464+E463+E462</f>
        <v>8</v>
      </c>
      <c r="F465" s="35">
        <f t="shared" si="71"/>
        <v>21</v>
      </c>
      <c r="G465" s="35">
        <f>0.22*(F465+E465+D465)</f>
        <v>8.8000000000000007</v>
      </c>
      <c r="H465" s="36">
        <f>G465*100/250</f>
        <v>3.5200000000000005</v>
      </c>
      <c r="I465" s="4"/>
    </row>
    <row r="466" spans="1:9" ht="18.75" x14ac:dyDescent="0.25">
      <c r="A466" s="48">
        <v>193</v>
      </c>
      <c r="B466" s="48">
        <v>250</v>
      </c>
      <c r="C466" s="4" t="s">
        <v>54</v>
      </c>
      <c r="D466" s="35">
        <v>5</v>
      </c>
      <c r="E466" s="35">
        <v>11</v>
      </c>
      <c r="F466" s="35">
        <v>9</v>
      </c>
      <c r="G466" s="35"/>
      <c r="H466" s="36"/>
      <c r="I466" s="4"/>
    </row>
    <row r="467" spans="1:9" ht="18.75" x14ac:dyDescent="0.25">
      <c r="A467" s="49"/>
      <c r="B467" s="49"/>
      <c r="C467" s="4" t="s">
        <v>20</v>
      </c>
      <c r="D467" s="35">
        <v>5</v>
      </c>
      <c r="E467" s="35">
        <v>9</v>
      </c>
      <c r="F467" s="35">
        <v>6</v>
      </c>
      <c r="G467" s="35"/>
      <c r="H467" s="36"/>
      <c r="I467" s="4"/>
    </row>
    <row r="468" spans="1:9" ht="18.75" x14ac:dyDescent="0.25">
      <c r="A468" s="49"/>
      <c r="B468" s="49"/>
      <c r="C468" s="4" t="s">
        <v>301</v>
      </c>
      <c r="D468" s="35">
        <v>4</v>
      </c>
      <c r="E468" s="35">
        <v>16</v>
      </c>
      <c r="F468" s="35">
        <v>8</v>
      </c>
      <c r="G468" s="35"/>
      <c r="H468" s="36"/>
      <c r="I468" s="4"/>
    </row>
    <row r="469" spans="1:9" ht="18.75" x14ac:dyDescent="0.25">
      <c r="A469" s="50"/>
      <c r="B469" s="50"/>
      <c r="C469" s="4" t="s">
        <v>12</v>
      </c>
      <c r="D469" s="35">
        <f>D468+D467+D466</f>
        <v>14</v>
      </c>
      <c r="E469" s="35">
        <f t="shared" ref="E469:F469" si="72">E468+E467+E466</f>
        <v>36</v>
      </c>
      <c r="F469" s="35">
        <f t="shared" si="72"/>
        <v>23</v>
      </c>
      <c r="G469" s="35">
        <f>0.22*(F469+E469+D469)</f>
        <v>16.059999999999999</v>
      </c>
      <c r="H469" s="36">
        <f>G469*100/250</f>
        <v>6.4239999999999995</v>
      </c>
      <c r="I469" s="4"/>
    </row>
    <row r="470" spans="1:9" ht="18.75" x14ac:dyDescent="0.25">
      <c r="A470" s="48">
        <v>194</v>
      </c>
      <c r="B470" s="48">
        <v>250</v>
      </c>
      <c r="C470" s="4" t="s">
        <v>14</v>
      </c>
      <c r="D470" s="35">
        <v>8</v>
      </c>
      <c r="E470" s="35">
        <v>16</v>
      </c>
      <c r="F470" s="35">
        <v>10</v>
      </c>
      <c r="G470" s="35"/>
      <c r="H470" s="36"/>
      <c r="I470" s="4"/>
    </row>
    <row r="471" spans="1:9" ht="18.75" x14ac:dyDescent="0.25">
      <c r="A471" s="49"/>
      <c r="B471" s="49"/>
      <c r="C471" s="4" t="s">
        <v>15</v>
      </c>
      <c r="D471" s="35">
        <v>0</v>
      </c>
      <c r="E471" s="35">
        <v>0</v>
      </c>
      <c r="F471" s="35">
        <v>0</v>
      </c>
      <c r="G471" s="35"/>
      <c r="H471" s="36"/>
      <c r="I471" s="4"/>
    </row>
    <row r="472" spans="1:9" ht="18.75" x14ac:dyDescent="0.25">
      <c r="A472" s="49"/>
      <c r="B472" s="49"/>
      <c r="C472" s="4" t="s">
        <v>16</v>
      </c>
      <c r="D472" s="35">
        <v>0</v>
      </c>
      <c r="E472" s="35">
        <v>0</v>
      </c>
      <c r="F472" s="35">
        <v>2</v>
      </c>
      <c r="G472" s="35"/>
      <c r="H472" s="36"/>
      <c r="I472" s="4"/>
    </row>
    <row r="473" spans="1:9" ht="18.75" x14ac:dyDescent="0.25">
      <c r="A473" s="49"/>
      <c r="B473" s="49"/>
      <c r="C473" s="4" t="s">
        <v>17</v>
      </c>
      <c r="D473" s="35">
        <v>6</v>
      </c>
      <c r="E473" s="35">
        <v>1</v>
      </c>
      <c r="F473" s="35">
        <v>10</v>
      </c>
      <c r="G473" s="35"/>
      <c r="H473" s="36"/>
      <c r="I473" s="4"/>
    </row>
    <row r="474" spans="1:9" ht="18.75" x14ac:dyDescent="0.25">
      <c r="A474" s="50"/>
      <c r="B474" s="50"/>
      <c r="C474" s="4" t="s">
        <v>12</v>
      </c>
      <c r="D474" s="35">
        <f>D473+D472+D471+D470</f>
        <v>14</v>
      </c>
      <c r="E474" s="35">
        <f t="shared" ref="E474:F474" si="73">E473+E472+E471+E470</f>
        <v>17</v>
      </c>
      <c r="F474" s="35">
        <f t="shared" si="73"/>
        <v>22</v>
      </c>
      <c r="G474" s="35">
        <f>0.22*(F474+E474+D474)</f>
        <v>11.66</v>
      </c>
      <c r="H474" s="36">
        <f>G474*100/250</f>
        <v>4.6639999999999997</v>
      </c>
      <c r="I474" s="4"/>
    </row>
    <row r="475" spans="1:9" ht="18.75" x14ac:dyDescent="0.25">
      <c r="A475" s="48" t="s">
        <v>303</v>
      </c>
      <c r="B475" s="48">
        <v>400</v>
      </c>
      <c r="C475" s="4" t="s">
        <v>304</v>
      </c>
      <c r="D475" s="35">
        <v>32</v>
      </c>
      <c r="E475" s="35">
        <v>38</v>
      </c>
      <c r="F475" s="35">
        <v>28</v>
      </c>
      <c r="G475" s="35"/>
      <c r="H475" s="36"/>
      <c r="I475" s="4"/>
    </row>
    <row r="476" spans="1:9" ht="18.75" x14ac:dyDescent="0.25">
      <c r="A476" s="49"/>
      <c r="B476" s="49"/>
      <c r="C476" s="4" t="s">
        <v>305</v>
      </c>
      <c r="D476" s="35">
        <v>13</v>
      </c>
      <c r="E476" s="35">
        <v>7</v>
      </c>
      <c r="F476" s="35">
        <v>15</v>
      </c>
      <c r="G476" s="35"/>
      <c r="H476" s="36"/>
      <c r="I476" s="4"/>
    </row>
    <row r="477" spans="1:9" ht="18.75" x14ac:dyDescent="0.25">
      <c r="A477" s="49"/>
      <c r="B477" s="49"/>
      <c r="C477" s="4" t="s">
        <v>214</v>
      </c>
      <c r="D477" s="35">
        <v>60</v>
      </c>
      <c r="E477" s="35">
        <v>33</v>
      </c>
      <c r="F477" s="35">
        <v>20</v>
      </c>
      <c r="G477" s="35"/>
      <c r="H477" s="36"/>
      <c r="I477" s="4"/>
    </row>
    <row r="478" spans="1:9" ht="18.75" x14ac:dyDescent="0.25">
      <c r="A478" s="49"/>
      <c r="B478" s="49"/>
      <c r="C478" s="4" t="s">
        <v>306</v>
      </c>
      <c r="D478" s="35">
        <v>47</v>
      </c>
      <c r="E478" s="35">
        <v>42</v>
      </c>
      <c r="F478" s="35">
        <v>44</v>
      </c>
      <c r="G478" s="35"/>
      <c r="H478" s="36"/>
      <c r="I478" s="4"/>
    </row>
    <row r="479" spans="1:9" ht="18.75" x14ac:dyDescent="0.25">
      <c r="A479" s="50"/>
      <c r="B479" s="50"/>
      <c r="C479" s="4" t="s">
        <v>12</v>
      </c>
      <c r="D479" s="35">
        <f>D478+D477+D476+D475</f>
        <v>152</v>
      </c>
      <c r="E479" s="35">
        <f t="shared" ref="E479:F479" si="74">E478+E477+E476+E475</f>
        <v>120</v>
      </c>
      <c r="F479" s="35">
        <f t="shared" si="74"/>
        <v>107</v>
      </c>
      <c r="G479" s="35">
        <f>0.22*(F479+E479+D479)</f>
        <v>83.38</v>
      </c>
      <c r="H479" s="36">
        <f>G479*100/400</f>
        <v>20.844999999999999</v>
      </c>
      <c r="I479" s="4"/>
    </row>
    <row r="480" spans="1:9" ht="18.75" x14ac:dyDescent="0.25">
      <c r="A480" s="48" t="s">
        <v>307</v>
      </c>
      <c r="B480" s="48">
        <v>250</v>
      </c>
      <c r="C480" s="4" t="s">
        <v>255</v>
      </c>
      <c r="D480" s="35">
        <v>13</v>
      </c>
      <c r="E480" s="35">
        <v>22</v>
      </c>
      <c r="F480" s="35">
        <v>40</v>
      </c>
      <c r="G480" s="35"/>
      <c r="H480" s="36"/>
      <c r="I480" s="4"/>
    </row>
    <row r="481" spans="1:9" ht="18.75" x14ac:dyDescent="0.25">
      <c r="A481" s="49"/>
      <c r="B481" s="49"/>
      <c r="C481" s="4" t="s">
        <v>308</v>
      </c>
      <c r="D481" s="35">
        <v>29</v>
      </c>
      <c r="E481" s="35">
        <v>13</v>
      </c>
      <c r="F481" s="35">
        <v>4</v>
      </c>
      <c r="G481" s="35"/>
      <c r="H481" s="36"/>
      <c r="I481" s="4"/>
    </row>
    <row r="482" spans="1:9" ht="18.75" x14ac:dyDescent="0.25">
      <c r="A482" s="49"/>
      <c r="B482" s="49"/>
      <c r="C482" s="4" t="s">
        <v>309</v>
      </c>
      <c r="D482" s="35">
        <v>35</v>
      </c>
      <c r="E482" s="35">
        <v>20</v>
      </c>
      <c r="F482" s="35">
        <v>15</v>
      </c>
      <c r="G482" s="35"/>
      <c r="H482" s="36"/>
      <c r="I482" s="4"/>
    </row>
    <row r="483" spans="1:9" ht="18.75" x14ac:dyDescent="0.25">
      <c r="A483" s="49"/>
      <c r="B483" s="49"/>
      <c r="C483" s="4" t="s">
        <v>310</v>
      </c>
      <c r="D483" s="35">
        <v>3</v>
      </c>
      <c r="E483" s="35">
        <v>4</v>
      </c>
      <c r="F483" s="35">
        <v>5</v>
      </c>
      <c r="G483" s="35"/>
      <c r="H483" s="36"/>
      <c r="I483" s="4"/>
    </row>
    <row r="484" spans="1:9" ht="18.75" x14ac:dyDescent="0.25">
      <c r="A484" s="50"/>
      <c r="B484" s="50"/>
      <c r="C484" s="4" t="s">
        <v>12</v>
      </c>
      <c r="D484" s="35">
        <f>D483+D482+D481+D480</f>
        <v>80</v>
      </c>
      <c r="E484" s="35">
        <f t="shared" ref="E484:F484" si="75">E483+E482+E481+E480</f>
        <v>59</v>
      </c>
      <c r="F484" s="35">
        <f t="shared" si="75"/>
        <v>64</v>
      </c>
      <c r="G484" s="35">
        <f>0.22*(F484+E484+D484)</f>
        <v>44.660000000000004</v>
      </c>
      <c r="H484" s="36">
        <f>G484*100/250</f>
        <v>17.864000000000001</v>
      </c>
      <c r="I484" s="4"/>
    </row>
    <row r="485" spans="1:9" ht="18.75" x14ac:dyDescent="0.25">
      <c r="A485" s="48" t="s">
        <v>311</v>
      </c>
      <c r="B485" s="48">
        <v>630</v>
      </c>
      <c r="C485" s="4" t="s">
        <v>312</v>
      </c>
      <c r="D485" s="35">
        <v>31</v>
      </c>
      <c r="E485" s="35">
        <v>49</v>
      </c>
      <c r="F485" s="35">
        <v>47</v>
      </c>
      <c r="G485" s="35"/>
      <c r="H485" s="36"/>
      <c r="I485" s="4"/>
    </row>
    <row r="486" spans="1:9" ht="18.75" x14ac:dyDescent="0.25">
      <c r="A486" s="49"/>
      <c r="B486" s="49"/>
      <c r="C486" s="4" t="s">
        <v>308</v>
      </c>
      <c r="D486" s="35">
        <v>10</v>
      </c>
      <c r="E486" s="35">
        <v>29</v>
      </c>
      <c r="F486" s="35">
        <v>26</v>
      </c>
      <c r="G486" s="35"/>
      <c r="H486" s="36"/>
      <c r="I486" s="4"/>
    </row>
    <row r="487" spans="1:9" ht="18.75" x14ac:dyDescent="0.25">
      <c r="A487" s="49"/>
      <c r="B487" s="49"/>
      <c r="C487" s="4" t="s">
        <v>313</v>
      </c>
      <c r="D487" s="35">
        <v>28</v>
      </c>
      <c r="E487" s="35">
        <v>90</v>
      </c>
      <c r="F487" s="35">
        <v>49</v>
      </c>
      <c r="G487" s="35"/>
      <c r="H487" s="36"/>
      <c r="I487" s="4"/>
    </row>
    <row r="488" spans="1:9" ht="18.75" x14ac:dyDescent="0.25">
      <c r="A488" s="49"/>
      <c r="B488" s="49"/>
      <c r="C488" s="4" t="s">
        <v>314</v>
      </c>
      <c r="D488" s="35">
        <v>0</v>
      </c>
      <c r="E488" s="35">
        <v>0</v>
      </c>
      <c r="F488" s="35">
        <v>0</v>
      </c>
      <c r="G488" s="35"/>
      <c r="H488" s="36"/>
      <c r="I488" s="4"/>
    </row>
    <row r="489" spans="1:9" ht="18.75" x14ac:dyDescent="0.25">
      <c r="A489" s="50"/>
      <c r="B489" s="50"/>
      <c r="C489" s="4" t="s">
        <v>12</v>
      </c>
      <c r="D489" s="35">
        <f>D488+D487+D486+D485</f>
        <v>69</v>
      </c>
      <c r="E489" s="35">
        <f t="shared" ref="E489:F489" si="76">E488+E487+E486+E485</f>
        <v>168</v>
      </c>
      <c r="F489" s="35">
        <f t="shared" si="76"/>
        <v>122</v>
      </c>
      <c r="G489" s="35">
        <f>0.22*(F489+E489+D489)</f>
        <v>78.98</v>
      </c>
      <c r="H489" s="36">
        <f>G489*100/630</f>
        <v>12.536507936507936</v>
      </c>
      <c r="I489" s="4"/>
    </row>
    <row r="490" spans="1:9" ht="18.75" x14ac:dyDescent="0.25">
      <c r="A490" s="48">
        <v>198</v>
      </c>
      <c r="B490" s="48">
        <v>250</v>
      </c>
      <c r="C490" s="4" t="s">
        <v>202</v>
      </c>
      <c r="D490" s="35">
        <v>0</v>
      </c>
      <c r="E490" s="35">
        <v>5</v>
      </c>
      <c r="F490" s="35">
        <v>0</v>
      </c>
      <c r="G490" s="35"/>
      <c r="H490" s="36"/>
      <c r="I490" s="4"/>
    </row>
    <row r="491" spans="1:9" ht="18.75" x14ac:dyDescent="0.25">
      <c r="A491" s="49"/>
      <c r="B491" s="49"/>
      <c r="C491" s="4" t="s">
        <v>55</v>
      </c>
      <c r="D491" s="35">
        <v>0</v>
      </c>
      <c r="E491" s="35">
        <v>0</v>
      </c>
      <c r="F491" s="35">
        <v>5</v>
      </c>
      <c r="G491" s="35"/>
      <c r="H491" s="36"/>
      <c r="I491" s="4"/>
    </row>
    <row r="492" spans="1:9" ht="18.75" x14ac:dyDescent="0.25">
      <c r="A492" s="49"/>
      <c r="B492" s="49"/>
      <c r="C492" s="4" t="s">
        <v>56</v>
      </c>
      <c r="D492" s="35">
        <v>3</v>
      </c>
      <c r="E492" s="35">
        <v>6</v>
      </c>
      <c r="F492" s="35">
        <v>1</v>
      </c>
      <c r="G492" s="35"/>
      <c r="H492" s="36"/>
      <c r="I492" s="4"/>
    </row>
    <row r="493" spans="1:9" ht="18.75" x14ac:dyDescent="0.25">
      <c r="A493" s="50"/>
      <c r="B493" s="50"/>
      <c r="C493" s="4" t="s">
        <v>12</v>
      </c>
      <c r="D493" s="35">
        <f>D492+D491+D490</f>
        <v>3</v>
      </c>
      <c r="E493" s="35">
        <f t="shared" ref="E493:F493" si="77">E492+E491+E490</f>
        <v>11</v>
      </c>
      <c r="F493" s="35">
        <f t="shared" si="77"/>
        <v>6</v>
      </c>
      <c r="G493" s="35">
        <f>0.22*(F493+E493+D493)</f>
        <v>4.4000000000000004</v>
      </c>
      <c r="H493" s="36">
        <f>G493*100/250</f>
        <v>1.7600000000000002</v>
      </c>
      <c r="I493" s="4"/>
    </row>
    <row r="494" spans="1:9" ht="18.75" x14ac:dyDescent="0.25">
      <c r="A494" s="48" t="s">
        <v>315</v>
      </c>
      <c r="B494" s="48">
        <v>400</v>
      </c>
      <c r="C494" s="4" t="s">
        <v>60</v>
      </c>
      <c r="D494" s="35">
        <v>0</v>
      </c>
      <c r="E494" s="35">
        <v>0</v>
      </c>
      <c r="F494" s="35">
        <v>0</v>
      </c>
      <c r="G494" s="35"/>
      <c r="H494" s="36"/>
      <c r="I494" s="4"/>
    </row>
    <row r="495" spans="1:9" ht="18.75" x14ac:dyDescent="0.25">
      <c r="A495" s="49"/>
      <c r="B495" s="49"/>
      <c r="C495" s="4" t="s">
        <v>61</v>
      </c>
      <c r="D495" s="35">
        <v>0</v>
      </c>
      <c r="E495" s="35">
        <v>0</v>
      </c>
      <c r="F495" s="35">
        <v>0</v>
      </c>
      <c r="G495" s="35"/>
      <c r="H495" s="36"/>
      <c r="I495" s="4"/>
    </row>
    <row r="496" spans="1:9" ht="18.75" x14ac:dyDescent="0.25">
      <c r="A496" s="49"/>
      <c r="B496" s="49"/>
      <c r="C496" s="4" t="s">
        <v>62</v>
      </c>
      <c r="D496" s="35">
        <v>0</v>
      </c>
      <c r="E496" s="35">
        <v>0</v>
      </c>
      <c r="F496" s="35">
        <v>0</v>
      </c>
      <c r="G496" s="35"/>
      <c r="H496" s="36"/>
      <c r="I496" s="4"/>
    </row>
    <row r="497" spans="1:9" ht="18.75" x14ac:dyDescent="0.25">
      <c r="A497" s="50"/>
      <c r="B497" s="50"/>
      <c r="C497" s="4" t="s">
        <v>12</v>
      </c>
      <c r="D497" s="35">
        <f>D496+D495+D494</f>
        <v>0</v>
      </c>
      <c r="E497" s="35">
        <f t="shared" ref="E497" si="78">E496+E495+E494</f>
        <v>0</v>
      </c>
      <c r="F497" s="35">
        <v>0</v>
      </c>
      <c r="G497" s="35">
        <f>0.22*(F497+E497+D497)</f>
        <v>0</v>
      </c>
      <c r="H497" s="36">
        <f>G497*100/400</f>
        <v>0</v>
      </c>
      <c r="I497" s="4"/>
    </row>
    <row r="498" spans="1:9" ht="18.75" x14ac:dyDescent="0.25">
      <c r="A498" s="48" t="s">
        <v>316</v>
      </c>
      <c r="B498" s="48">
        <v>160</v>
      </c>
      <c r="C498" s="4" t="s">
        <v>317</v>
      </c>
      <c r="D498" s="35">
        <v>29</v>
      </c>
      <c r="E498" s="35">
        <v>12</v>
      </c>
      <c r="F498" s="35">
        <v>5</v>
      </c>
      <c r="G498" s="35"/>
      <c r="H498" s="36"/>
      <c r="I498" s="4"/>
    </row>
    <row r="499" spans="1:9" ht="18.75" x14ac:dyDescent="0.25">
      <c r="A499" s="49"/>
      <c r="B499" s="49"/>
      <c r="C499" s="4" t="s">
        <v>318</v>
      </c>
      <c r="D499" s="35">
        <v>10</v>
      </c>
      <c r="E499" s="35">
        <v>6</v>
      </c>
      <c r="F499" s="35">
        <v>6</v>
      </c>
      <c r="G499" s="35"/>
      <c r="H499" s="36"/>
      <c r="I499" s="4"/>
    </row>
    <row r="500" spans="1:9" ht="18.75" x14ac:dyDescent="0.25">
      <c r="A500" s="49"/>
      <c r="B500" s="49"/>
      <c r="C500" s="4" t="s">
        <v>319</v>
      </c>
      <c r="D500" s="35">
        <v>0</v>
      </c>
      <c r="E500" s="35">
        <v>0</v>
      </c>
      <c r="F500" s="35">
        <v>0</v>
      </c>
      <c r="G500" s="35"/>
      <c r="H500" s="36"/>
      <c r="I500" s="4"/>
    </row>
    <row r="501" spans="1:9" ht="18.75" x14ac:dyDescent="0.25">
      <c r="A501" s="50"/>
      <c r="B501" s="50"/>
      <c r="C501" s="4" t="s">
        <v>12</v>
      </c>
      <c r="D501" s="35">
        <f>D500+D499+D498</f>
        <v>39</v>
      </c>
      <c r="E501" s="35">
        <f t="shared" ref="E501:F501" si="79">E500+E499+E498</f>
        <v>18</v>
      </c>
      <c r="F501" s="35">
        <f t="shared" si="79"/>
        <v>11</v>
      </c>
      <c r="G501" s="35">
        <f>0.22*(F501+E501+D501)</f>
        <v>14.96</v>
      </c>
      <c r="H501" s="36">
        <f>G501*100/160</f>
        <v>9.35</v>
      </c>
      <c r="I501" s="4"/>
    </row>
    <row r="502" spans="1:9" ht="18.75" x14ac:dyDescent="0.25">
      <c r="A502" s="4">
        <v>202</v>
      </c>
      <c r="B502" s="4">
        <v>400</v>
      </c>
      <c r="C502" s="4"/>
      <c r="D502" s="35"/>
      <c r="E502" s="35"/>
      <c r="F502" s="35"/>
      <c r="G502" s="35"/>
      <c r="H502" s="36"/>
      <c r="I502" s="4"/>
    </row>
    <row r="503" spans="1:9" ht="18.75" x14ac:dyDescent="0.25">
      <c r="A503" s="48">
        <v>203</v>
      </c>
      <c r="B503" s="48">
        <v>1250</v>
      </c>
      <c r="C503" s="4" t="s">
        <v>320</v>
      </c>
      <c r="D503" s="35">
        <v>20</v>
      </c>
      <c r="E503" s="35">
        <v>27</v>
      </c>
      <c r="F503" s="35">
        <v>30</v>
      </c>
      <c r="G503" s="35"/>
      <c r="H503" s="36"/>
      <c r="I503" s="4"/>
    </row>
    <row r="504" spans="1:9" ht="18.75" x14ac:dyDescent="0.25">
      <c r="A504" s="49"/>
      <c r="B504" s="49"/>
      <c r="C504" s="4" t="s">
        <v>321</v>
      </c>
      <c r="D504" s="35">
        <v>1</v>
      </c>
      <c r="E504" s="35">
        <v>0</v>
      </c>
      <c r="F504" s="35">
        <v>0</v>
      </c>
      <c r="G504" s="35"/>
      <c r="H504" s="36"/>
      <c r="I504" s="4"/>
    </row>
    <row r="505" spans="1:9" ht="18.75" x14ac:dyDescent="0.25">
      <c r="A505" s="49"/>
      <c r="B505" s="49"/>
      <c r="C505" s="4" t="s">
        <v>322</v>
      </c>
      <c r="D505" s="35">
        <v>1</v>
      </c>
      <c r="E505" s="35">
        <v>0</v>
      </c>
      <c r="F505" s="35">
        <v>2</v>
      </c>
      <c r="G505" s="35"/>
      <c r="H505" s="36"/>
      <c r="I505" s="4"/>
    </row>
    <row r="506" spans="1:9" ht="18.75" x14ac:dyDescent="0.25">
      <c r="A506" s="49"/>
      <c r="B506" s="49"/>
      <c r="C506" s="4" t="s">
        <v>323</v>
      </c>
      <c r="D506" s="35">
        <v>36</v>
      </c>
      <c r="E506" s="35">
        <v>20</v>
      </c>
      <c r="F506" s="35">
        <v>24</v>
      </c>
      <c r="G506" s="35"/>
      <c r="H506" s="36"/>
      <c r="I506" s="4"/>
    </row>
    <row r="507" spans="1:9" ht="18.75" x14ac:dyDescent="0.25">
      <c r="A507" s="49"/>
      <c r="B507" s="49"/>
      <c r="C507" s="4" t="s">
        <v>324</v>
      </c>
      <c r="D507" s="35">
        <v>0</v>
      </c>
      <c r="E507" s="35">
        <v>0</v>
      </c>
      <c r="F507" s="35">
        <v>0</v>
      </c>
      <c r="G507" s="35"/>
      <c r="H507" s="36"/>
      <c r="I507" s="4"/>
    </row>
    <row r="508" spans="1:9" ht="18.75" x14ac:dyDescent="0.25">
      <c r="A508" s="49"/>
      <c r="B508" s="49"/>
      <c r="C508" s="4" t="s">
        <v>325</v>
      </c>
      <c r="D508" s="35">
        <v>77</v>
      </c>
      <c r="E508" s="35">
        <v>80</v>
      </c>
      <c r="F508" s="35">
        <v>82</v>
      </c>
      <c r="G508" s="35"/>
      <c r="H508" s="36"/>
      <c r="I508" s="4"/>
    </row>
    <row r="509" spans="1:9" ht="18.75" x14ac:dyDescent="0.25">
      <c r="A509" s="49"/>
      <c r="B509" s="49"/>
      <c r="C509" s="4" t="s">
        <v>326</v>
      </c>
      <c r="D509" s="35">
        <v>16</v>
      </c>
      <c r="E509" s="35">
        <v>33</v>
      </c>
      <c r="F509" s="35">
        <v>24</v>
      </c>
      <c r="G509" s="35"/>
      <c r="H509" s="36"/>
      <c r="I509" s="4"/>
    </row>
    <row r="510" spans="1:9" ht="18.75" x14ac:dyDescent="0.25">
      <c r="A510" s="49"/>
      <c r="B510" s="49"/>
      <c r="C510" s="4" t="s">
        <v>327</v>
      </c>
      <c r="D510" s="35"/>
      <c r="E510" s="35"/>
      <c r="F510" s="35"/>
      <c r="G510" s="35"/>
      <c r="H510" s="36"/>
      <c r="I510" s="4"/>
    </row>
    <row r="511" spans="1:9" ht="18.75" x14ac:dyDescent="0.25">
      <c r="A511" s="49"/>
      <c r="B511" s="50"/>
      <c r="C511" s="4" t="s">
        <v>12</v>
      </c>
      <c r="D511" s="35">
        <f>D510+D509+D508+D507+D506+D505+D504+D503</f>
        <v>151</v>
      </c>
      <c r="E511" s="35">
        <f t="shared" ref="E511:F511" si="80">E510+E509+E508+E507+E506+E505+E504+E503</f>
        <v>160</v>
      </c>
      <c r="F511" s="35">
        <f t="shared" si="80"/>
        <v>162</v>
      </c>
      <c r="G511" s="35">
        <f>0.22*(F511+E511+D511)</f>
        <v>104.06</v>
      </c>
      <c r="H511" s="36">
        <f>G511*100/1250</f>
        <v>8.3247999999999998</v>
      </c>
      <c r="I511" s="4"/>
    </row>
    <row r="512" spans="1:9" ht="18.75" x14ac:dyDescent="0.25">
      <c r="A512" s="49"/>
      <c r="B512" s="48">
        <v>1250</v>
      </c>
      <c r="C512" s="4" t="s">
        <v>328</v>
      </c>
      <c r="D512" s="35">
        <v>18</v>
      </c>
      <c r="E512" s="35">
        <v>32</v>
      </c>
      <c r="F512" s="35">
        <v>15</v>
      </c>
      <c r="G512" s="35"/>
      <c r="H512" s="36"/>
      <c r="I512" s="4"/>
    </row>
    <row r="513" spans="1:9" ht="18.75" x14ac:dyDescent="0.25">
      <c r="A513" s="49"/>
      <c r="B513" s="49"/>
      <c r="C513" s="4" t="s">
        <v>329</v>
      </c>
      <c r="D513" s="35"/>
      <c r="E513" s="35"/>
      <c r="F513" s="35"/>
      <c r="G513" s="35"/>
      <c r="H513" s="36"/>
      <c r="I513" s="4"/>
    </row>
    <row r="514" spans="1:9" ht="18.75" x14ac:dyDescent="0.25">
      <c r="A514" s="49"/>
      <c r="B514" s="49"/>
      <c r="C514" s="4" t="s">
        <v>330</v>
      </c>
      <c r="D514" s="35"/>
      <c r="E514" s="35"/>
      <c r="F514" s="35"/>
      <c r="G514" s="35"/>
      <c r="H514" s="36"/>
      <c r="I514" s="4"/>
    </row>
    <row r="515" spans="1:9" ht="18.75" x14ac:dyDescent="0.25">
      <c r="A515" s="49"/>
      <c r="B515" s="49"/>
      <c r="C515" s="4" t="s">
        <v>331</v>
      </c>
      <c r="D515" s="35">
        <v>18</v>
      </c>
      <c r="E515" s="35">
        <v>19</v>
      </c>
      <c r="F515" s="35">
        <v>10</v>
      </c>
      <c r="G515" s="35"/>
      <c r="H515" s="36"/>
      <c r="I515" s="4"/>
    </row>
    <row r="516" spans="1:9" ht="18.75" x14ac:dyDescent="0.25">
      <c r="A516" s="49"/>
      <c r="B516" s="49"/>
      <c r="C516" s="4" t="s">
        <v>332</v>
      </c>
      <c r="D516" s="35">
        <v>19</v>
      </c>
      <c r="E516" s="35">
        <v>3</v>
      </c>
      <c r="F516" s="35">
        <v>5</v>
      </c>
      <c r="G516" s="35"/>
      <c r="H516" s="36"/>
      <c r="I516" s="4"/>
    </row>
    <row r="517" spans="1:9" ht="18.75" x14ac:dyDescent="0.25">
      <c r="A517" s="49"/>
      <c r="B517" s="49"/>
      <c r="C517" s="4" t="s">
        <v>333</v>
      </c>
      <c r="D517" s="35">
        <v>0</v>
      </c>
      <c r="E517" s="35">
        <v>0</v>
      </c>
      <c r="F517" s="35">
        <v>0</v>
      </c>
      <c r="G517" s="35"/>
      <c r="H517" s="36"/>
      <c r="I517" s="4"/>
    </row>
    <row r="518" spans="1:9" ht="18.75" x14ac:dyDescent="0.25">
      <c r="A518" s="49"/>
      <c r="B518" s="49"/>
      <c r="C518" s="4" t="s">
        <v>334</v>
      </c>
      <c r="D518" s="35">
        <v>59</v>
      </c>
      <c r="E518" s="35">
        <v>61</v>
      </c>
      <c r="F518" s="35">
        <v>63</v>
      </c>
      <c r="G518" s="35"/>
      <c r="H518" s="36"/>
      <c r="I518" s="4"/>
    </row>
    <row r="519" spans="1:9" ht="18.75" x14ac:dyDescent="0.25">
      <c r="A519" s="49"/>
      <c r="B519" s="49"/>
      <c r="C519" s="4" t="s">
        <v>324</v>
      </c>
      <c r="D519" s="35"/>
      <c r="E519" s="35"/>
      <c r="F519" s="35"/>
      <c r="G519" s="35"/>
      <c r="H519" s="36"/>
      <c r="I519" s="4"/>
    </row>
    <row r="520" spans="1:9" ht="18.75" x14ac:dyDescent="0.25">
      <c r="A520" s="49"/>
      <c r="B520" s="49"/>
      <c r="C520" s="4" t="s">
        <v>335</v>
      </c>
      <c r="D520" s="35">
        <v>95</v>
      </c>
      <c r="E520" s="35">
        <v>78</v>
      </c>
      <c r="F520" s="35">
        <v>81</v>
      </c>
      <c r="G520" s="35"/>
      <c r="H520" s="36"/>
      <c r="I520" s="4"/>
    </row>
    <row r="521" spans="1:9" ht="18.75" x14ac:dyDescent="0.25">
      <c r="A521" s="50"/>
      <c r="B521" s="50"/>
      <c r="C521" s="4" t="s">
        <v>12</v>
      </c>
      <c r="D521" s="35">
        <f>D520+D519+D518+D517+D516+D515+D514+D513+D512</f>
        <v>209</v>
      </c>
      <c r="E521" s="35">
        <f t="shared" ref="E521:F521" si="81">E520+E519+E518+E517+E516+E515+E514+E513+E512</f>
        <v>193</v>
      </c>
      <c r="F521" s="35">
        <f t="shared" si="81"/>
        <v>174</v>
      </c>
      <c r="G521" s="35">
        <f>0.22*(F521+E521+D521)</f>
        <v>126.72</v>
      </c>
      <c r="H521" s="36">
        <f>G521*100/1250</f>
        <v>10.137600000000001</v>
      </c>
      <c r="I521" s="4"/>
    </row>
    <row r="522" spans="1:9" ht="18.75" x14ac:dyDescent="0.25">
      <c r="A522" s="48" t="s">
        <v>336</v>
      </c>
      <c r="B522" s="48">
        <v>1000</v>
      </c>
      <c r="C522" s="4" t="s">
        <v>337</v>
      </c>
      <c r="D522" s="35">
        <v>20</v>
      </c>
      <c r="E522" s="35">
        <v>26</v>
      </c>
      <c r="F522" s="35">
        <v>32</v>
      </c>
      <c r="G522" s="35"/>
      <c r="H522" s="36"/>
      <c r="I522" s="4"/>
    </row>
    <row r="523" spans="1:9" ht="18.75" x14ac:dyDescent="0.25">
      <c r="A523" s="49"/>
      <c r="B523" s="49"/>
      <c r="C523" s="4" t="s">
        <v>338</v>
      </c>
      <c r="D523" s="35">
        <v>29</v>
      </c>
      <c r="E523" s="35">
        <v>18</v>
      </c>
      <c r="F523" s="35">
        <v>23</v>
      </c>
      <c r="G523" s="35"/>
      <c r="H523" s="36"/>
      <c r="I523" s="4"/>
    </row>
    <row r="524" spans="1:9" ht="18.75" x14ac:dyDescent="0.25">
      <c r="A524" s="49"/>
      <c r="B524" s="49"/>
      <c r="C524" s="4" t="s">
        <v>339</v>
      </c>
      <c r="D524" s="35">
        <v>60</v>
      </c>
      <c r="E524" s="35">
        <v>29</v>
      </c>
      <c r="F524" s="35">
        <v>24</v>
      </c>
      <c r="G524" s="35"/>
      <c r="H524" s="36"/>
      <c r="I524" s="4"/>
    </row>
    <row r="525" spans="1:9" ht="18.75" x14ac:dyDescent="0.25">
      <c r="A525" s="49"/>
      <c r="B525" s="49"/>
      <c r="C525" s="4" t="s">
        <v>340</v>
      </c>
      <c r="D525" s="35">
        <v>19</v>
      </c>
      <c r="E525" s="35">
        <v>15</v>
      </c>
      <c r="F525" s="35">
        <v>18</v>
      </c>
      <c r="G525" s="35"/>
      <c r="H525" s="36"/>
      <c r="I525" s="4"/>
    </row>
    <row r="526" spans="1:9" ht="18.75" x14ac:dyDescent="0.25">
      <c r="A526" s="49"/>
      <c r="B526" s="49"/>
      <c r="C526" s="4" t="s">
        <v>341</v>
      </c>
      <c r="D526" s="35">
        <v>49</v>
      </c>
      <c r="E526" s="35">
        <v>21</v>
      </c>
      <c r="F526" s="35">
        <v>43</v>
      </c>
      <c r="G526" s="35"/>
      <c r="H526" s="36"/>
      <c r="I526" s="4"/>
    </row>
    <row r="527" spans="1:9" ht="18.75" x14ac:dyDescent="0.25">
      <c r="A527" s="49"/>
      <c r="B527" s="49"/>
      <c r="C527" s="4" t="s">
        <v>342</v>
      </c>
      <c r="D527" s="35">
        <v>10</v>
      </c>
      <c r="E527" s="35">
        <v>6</v>
      </c>
      <c r="F527" s="35">
        <v>8</v>
      </c>
      <c r="G527" s="35"/>
      <c r="H527" s="36"/>
      <c r="I527" s="4"/>
    </row>
    <row r="528" spans="1:9" ht="18.75" x14ac:dyDescent="0.25">
      <c r="A528" s="49"/>
      <c r="B528" s="49"/>
      <c r="C528" s="4" t="s">
        <v>343</v>
      </c>
      <c r="D528" s="35">
        <v>24</v>
      </c>
      <c r="E528" s="35">
        <v>27</v>
      </c>
      <c r="F528" s="35">
        <v>39</v>
      </c>
      <c r="G528" s="35"/>
      <c r="H528" s="36"/>
      <c r="I528" s="4"/>
    </row>
    <row r="529" spans="1:9" ht="18.75" x14ac:dyDescent="0.25">
      <c r="A529" s="49"/>
      <c r="B529" s="49"/>
      <c r="C529" s="4" t="s">
        <v>344</v>
      </c>
      <c r="D529" s="35">
        <v>8</v>
      </c>
      <c r="E529" s="35">
        <v>5</v>
      </c>
      <c r="F529" s="35">
        <v>8</v>
      </c>
      <c r="G529" s="35"/>
      <c r="H529" s="36"/>
      <c r="I529" s="4"/>
    </row>
    <row r="530" spans="1:9" ht="18.75" x14ac:dyDescent="0.25">
      <c r="A530" s="49"/>
      <c r="B530" s="49"/>
      <c r="C530" s="4" t="s">
        <v>345</v>
      </c>
      <c r="D530" s="35">
        <v>16</v>
      </c>
      <c r="E530" s="35">
        <v>6</v>
      </c>
      <c r="F530" s="35">
        <v>1</v>
      </c>
      <c r="G530" s="35"/>
      <c r="H530" s="36"/>
      <c r="I530" s="4"/>
    </row>
    <row r="531" spans="1:9" ht="18.75" x14ac:dyDescent="0.25">
      <c r="A531" s="49"/>
      <c r="B531" s="50"/>
      <c r="C531" s="4" t="s">
        <v>12</v>
      </c>
      <c r="D531" s="35">
        <f>D530+D529+D528+D527+D526+D525+D524+D523+D522</f>
        <v>235</v>
      </c>
      <c r="E531" s="35">
        <f t="shared" ref="E531:F531" si="82">E530+E529+E528+E527+E526+E525+E524+E523+E522</f>
        <v>153</v>
      </c>
      <c r="F531" s="35">
        <f t="shared" si="82"/>
        <v>196</v>
      </c>
      <c r="G531" s="35">
        <f>0.22*(F531+E531+D531)</f>
        <v>128.47999999999999</v>
      </c>
      <c r="H531" s="36">
        <f>G531*100/1000</f>
        <v>12.847999999999999</v>
      </c>
      <c r="I531" s="4"/>
    </row>
    <row r="532" spans="1:9" ht="18.75" x14ac:dyDescent="0.25">
      <c r="A532" s="49"/>
      <c r="B532" s="48">
        <v>1000</v>
      </c>
      <c r="C532" s="4" t="s">
        <v>346</v>
      </c>
      <c r="D532" s="35">
        <v>0</v>
      </c>
      <c r="E532" s="35">
        <v>0</v>
      </c>
      <c r="F532" s="35">
        <v>0</v>
      </c>
      <c r="G532" s="35"/>
      <c r="H532" s="36"/>
      <c r="I532" s="4"/>
    </row>
    <row r="533" spans="1:9" ht="18.75" x14ac:dyDescent="0.25">
      <c r="A533" s="49"/>
      <c r="B533" s="49"/>
      <c r="C533" s="4" t="s">
        <v>347</v>
      </c>
      <c r="D533" s="35">
        <v>0</v>
      </c>
      <c r="E533" s="35">
        <v>0</v>
      </c>
      <c r="F533" s="35">
        <v>0</v>
      </c>
      <c r="G533" s="35"/>
      <c r="H533" s="36"/>
      <c r="I533" s="4"/>
    </row>
    <row r="534" spans="1:9" ht="18.75" x14ac:dyDescent="0.25">
      <c r="A534" s="49"/>
      <c r="B534" s="49"/>
      <c r="C534" s="4" t="s">
        <v>348</v>
      </c>
      <c r="D534" s="35">
        <v>4</v>
      </c>
      <c r="E534" s="35">
        <v>3</v>
      </c>
      <c r="F534" s="35">
        <v>3</v>
      </c>
      <c r="G534" s="35"/>
      <c r="H534" s="36"/>
      <c r="I534" s="4"/>
    </row>
    <row r="535" spans="1:9" ht="18.75" x14ac:dyDescent="0.25">
      <c r="A535" s="49"/>
      <c r="B535" s="49"/>
      <c r="C535" s="4" t="s">
        <v>349</v>
      </c>
      <c r="D535" s="35">
        <v>2</v>
      </c>
      <c r="E535" s="35">
        <v>2</v>
      </c>
      <c r="F535" s="35">
        <v>2</v>
      </c>
      <c r="G535" s="35"/>
      <c r="H535" s="36"/>
      <c r="I535" s="4"/>
    </row>
    <row r="536" spans="1:9" ht="18.75" x14ac:dyDescent="0.25">
      <c r="A536" s="49"/>
      <c r="B536" s="49"/>
      <c r="C536" s="4" t="s">
        <v>350</v>
      </c>
      <c r="D536" s="35">
        <v>1</v>
      </c>
      <c r="E536" s="35">
        <v>0</v>
      </c>
      <c r="F536" s="35">
        <v>1</v>
      </c>
      <c r="G536" s="35"/>
      <c r="H536" s="36"/>
      <c r="I536" s="4"/>
    </row>
    <row r="537" spans="1:9" ht="18.75" x14ac:dyDescent="0.25">
      <c r="A537" s="49"/>
      <c r="B537" s="49"/>
      <c r="C537" s="4" t="s">
        <v>351</v>
      </c>
      <c r="D537" s="35">
        <v>8</v>
      </c>
      <c r="E537" s="35">
        <v>2</v>
      </c>
      <c r="F537" s="35">
        <v>2</v>
      </c>
      <c r="G537" s="35"/>
      <c r="H537" s="36"/>
      <c r="I537" s="4"/>
    </row>
    <row r="538" spans="1:9" ht="18.75" x14ac:dyDescent="0.25">
      <c r="A538" s="49"/>
      <c r="B538" s="49"/>
      <c r="C538" s="4" t="s">
        <v>352</v>
      </c>
      <c r="D538" s="35">
        <v>9</v>
      </c>
      <c r="E538" s="35">
        <v>14</v>
      </c>
      <c r="F538" s="35">
        <v>13</v>
      </c>
      <c r="G538" s="35"/>
      <c r="H538" s="36"/>
      <c r="I538" s="4"/>
    </row>
    <row r="539" spans="1:9" ht="18.75" x14ac:dyDescent="0.25">
      <c r="A539" s="49"/>
      <c r="B539" s="49"/>
      <c r="C539" s="4" t="s">
        <v>353</v>
      </c>
      <c r="D539" s="35">
        <v>1</v>
      </c>
      <c r="E539" s="35">
        <v>1</v>
      </c>
      <c r="F539" s="35">
        <v>1</v>
      </c>
      <c r="G539" s="35"/>
      <c r="H539" s="36"/>
      <c r="I539" s="4"/>
    </row>
    <row r="540" spans="1:9" ht="18.75" x14ac:dyDescent="0.25">
      <c r="A540" s="49"/>
      <c r="B540" s="49"/>
      <c r="C540" s="4" t="s">
        <v>354</v>
      </c>
      <c r="D540" s="35">
        <v>4</v>
      </c>
      <c r="E540" s="35">
        <v>1</v>
      </c>
      <c r="F540" s="35">
        <v>12</v>
      </c>
      <c r="G540" s="35"/>
      <c r="H540" s="36"/>
      <c r="I540" s="4"/>
    </row>
    <row r="541" spans="1:9" ht="18.75" x14ac:dyDescent="0.25">
      <c r="A541" s="50"/>
      <c r="B541" s="50"/>
      <c r="C541" s="4" t="s">
        <v>12</v>
      </c>
      <c r="D541" s="35">
        <f>D540+D539+D538+D537+D536+D535+D534+D533+D532</f>
        <v>29</v>
      </c>
      <c r="E541" s="35">
        <f t="shared" ref="E541:F541" si="83">E540+E539+E538+E537+E536+E535+E534+E533+E532</f>
        <v>23</v>
      </c>
      <c r="F541" s="35">
        <f t="shared" si="83"/>
        <v>34</v>
      </c>
      <c r="G541" s="35">
        <f>0.22*(F541+E541+D541)</f>
        <v>18.920000000000002</v>
      </c>
      <c r="H541" s="36">
        <f>G541*100/1000</f>
        <v>1.8920000000000001</v>
      </c>
      <c r="I541" s="4"/>
    </row>
    <row r="542" spans="1:9" ht="18.75" x14ac:dyDescent="0.25">
      <c r="A542" s="48">
        <v>205</v>
      </c>
      <c r="B542" s="48">
        <v>160</v>
      </c>
      <c r="C542" s="4" t="s">
        <v>14</v>
      </c>
      <c r="D542" s="35">
        <v>5</v>
      </c>
      <c r="E542" s="35">
        <v>6</v>
      </c>
      <c r="F542" s="35">
        <v>6</v>
      </c>
      <c r="G542" s="35"/>
      <c r="H542" s="36"/>
      <c r="I542" s="4"/>
    </row>
    <row r="543" spans="1:9" ht="18.75" x14ac:dyDescent="0.25">
      <c r="A543" s="49"/>
      <c r="B543" s="49"/>
      <c r="C543" s="4" t="s">
        <v>15</v>
      </c>
      <c r="D543" s="35">
        <v>2</v>
      </c>
      <c r="E543" s="35">
        <v>6</v>
      </c>
      <c r="F543" s="35">
        <v>6</v>
      </c>
      <c r="G543" s="35"/>
      <c r="H543" s="36"/>
      <c r="I543" s="4"/>
    </row>
    <row r="544" spans="1:9" ht="18.75" x14ac:dyDescent="0.25">
      <c r="A544" s="50"/>
      <c r="B544" s="50"/>
      <c r="C544" s="4" t="s">
        <v>12</v>
      </c>
      <c r="D544" s="35">
        <f>D543+D542</f>
        <v>7</v>
      </c>
      <c r="E544" s="35">
        <f t="shared" ref="E544:F544" si="84">E543+E542</f>
        <v>12</v>
      </c>
      <c r="F544" s="35">
        <f t="shared" si="84"/>
        <v>12</v>
      </c>
      <c r="G544" s="35">
        <f>0.22*(F544+E544+D544)</f>
        <v>6.82</v>
      </c>
      <c r="H544" s="36">
        <f>G544*100/160</f>
        <v>4.2625000000000002</v>
      </c>
      <c r="I544" s="4"/>
    </row>
    <row r="545" spans="1:9" ht="18.75" x14ac:dyDescent="0.25">
      <c r="A545" s="4">
        <v>206</v>
      </c>
      <c r="B545" s="4">
        <v>250</v>
      </c>
      <c r="C545" s="4"/>
      <c r="D545" s="35">
        <v>0</v>
      </c>
      <c r="E545" s="35">
        <v>5</v>
      </c>
      <c r="F545" s="35">
        <v>4</v>
      </c>
      <c r="G545" s="35">
        <f>0.22*(F545+E545+D545)</f>
        <v>1.98</v>
      </c>
      <c r="H545" s="36">
        <f>G545*100/250</f>
        <v>0.79200000000000004</v>
      </c>
      <c r="I545" s="4"/>
    </row>
    <row r="546" spans="1:9" ht="18.75" x14ac:dyDescent="0.25">
      <c r="A546" s="48">
        <v>207</v>
      </c>
      <c r="B546" s="51" t="s">
        <v>355</v>
      </c>
      <c r="C546" s="4" t="s">
        <v>14</v>
      </c>
      <c r="D546" s="34">
        <v>0</v>
      </c>
      <c r="E546" s="34">
        <v>9</v>
      </c>
      <c r="F546" s="34">
        <v>5</v>
      </c>
      <c r="G546" s="7"/>
      <c r="H546" s="6"/>
      <c r="I546" s="4"/>
    </row>
    <row r="547" spans="1:9" ht="18.75" x14ac:dyDescent="0.25">
      <c r="A547" s="49"/>
      <c r="B547" s="52"/>
      <c r="C547" s="4" t="s">
        <v>15</v>
      </c>
      <c r="D547" s="34">
        <v>17</v>
      </c>
      <c r="E547" s="34">
        <v>46</v>
      </c>
      <c r="F547" s="34">
        <v>35</v>
      </c>
      <c r="G547" s="7"/>
      <c r="H547" s="6"/>
      <c r="I547" s="4"/>
    </row>
    <row r="548" spans="1:9" ht="18.75" x14ac:dyDescent="0.25">
      <c r="A548" s="49"/>
      <c r="B548" s="52"/>
      <c r="C548" s="4" t="s">
        <v>313</v>
      </c>
      <c r="D548" s="34">
        <v>59</v>
      </c>
      <c r="E548" s="34">
        <v>42</v>
      </c>
      <c r="F548" s="34">
        <v>18</v>
      </c>
      <c r="G548" s="7"/>
      <c r="H548" s="6"/>
      <c r="I548" s="4"/>
    </row>
    <row r="549" spans="1:9" ht="18.75" x14ac:dyDescent="0.25">
      <c r="A549" s="49"/>
      <c r="B549" s="52"/>
      <c r="C549" s="4" t="s">
        <v>229</v>
      </c>
      <c r="D549" s="34"/>
      <c r="E549" s="34"/>
      <c r="F549" s="34"/>
      <c r="G549" s="7"/>
      <c r="H549" s="6"/>
      <c r="I549" s="4"/>
    </row>
    <row r="550" spans="1:9" ht="18.75" x14ac:dyDescent="0.25">
      <c r="A550" s="49"/>
      <c r="B550" s="52"/>
      <c r="C550" s="4" t="s">
        <v>356</v>
      </c>
      <c r="D550" s="34"/>
      <c r="E550" s="34"/>
      <c r="F550" s="34"/>
      <c r="G550" s="7"/>
      <c r="H550" s="6"/>
      <c r="I550" s="4"/>
    </row>
    <row r="551" spans="1:9" ht="18.75" x14ac:dyDescent="0.25">
      <c r="A551" s="50"/>
      <c r="B551" s="53"/>
      <c r="C551" s="4" t="s">
        <v>12</v>
      </c>
      <c r="D551" s="34">
        <f>D550+D549+D548+D547+D546</f>
        <v>76</v>
      </c>
      <c r="E551" s="34">
        <f t="shared" ref="E551:F551" si="85">E550+E549+E548+E547+E546</f>
        <v>97</v>
      </c>
      <c r="F551" s="34">
        <f t="shared" si="85"/>
        <v>58</v>
      </c>
      <c r="G551" s="7">
        <f>0.22*(F551+E551+D550:D551)</f>
        <v>50.82</v>
      </c>
      <c r="H551" s="6">
        <f>G551*100/63</f>
        <v>80.666666666666671</v>
      </c>
      <c r="I551" s="4"/>
    </row>
    <row r="552" spans="1:9" ht="18.75" x14ac:dyDescent="0.25">
      <c r="A552" s="10" t="s">
        <v>357</v>
      </c>
      <c r="B552" s="4">
        <v>160</v>
      </c>
      <c r="C552" s="4"/>
      <c r="D552" s="34"/>
      <c r="E552" s="34"/>
      <c r="F552" s="34"/>
      <c r="G552" s="7"/>
      <c r="H552" s="6"/>
      <c r="I552" s="4"/>
    </row>
    <row r="553" spans="1:9" ht="18.75" x14ac:dyDescent="0.25">
      <c r="A553" s="48" t="s">
        <v>358</v>
      </c>
      <c r="B553" s="48">
        <v>160</v>
      </c>
      <c r="C553" s="4" t="s">
        <v>14</v>
      </c>
      <c r="D553" s="35">
        <v>30</v>
      </c>
      <c r="E553" s="35">
        <v>43</v>
      </c>
      <c r="F553" s="35">
        <v>24</v>
      </c>
      <c r="G553" s="35"/>
      <c r="H553" s="36"/>
      <c r="I553" s="4"/>
    </row>
    <row r="554" spans="1:9" ht="18.75" x14ac:dyDescent="0.25">
      <c r="A554" s="50"/>
      <c r="B554" s="50"/>
      <c r="C554" s="4" t="s">
        <v>12</v>
      </c>
      <c r="D554" s="35">
        <f>D553</f>
        <v>30</v>
      </c>
      <c r="E554" s="35">
        <f t="shared" ref="E554:F554" si="86">E553</f>
        <v>43</v>
      </c>
      <c r="F554" s="35">
        <f t="shared" si="86"/>
        <v>24</v>
      </c>
      <c r="G554" s="35">
        <f>0.22*(F554+E554+D554)</f>
        <v>21.34</v>
      </c>
      <c r="H554" s="36">
        <f>G554*100/160</f>
        <v>13.3375</v>
      </c>
      <c r="I554" s="4"/>
    </row>
    <row r="555" spans="1:9" ht="18.75" x14ac:dyDescent="0.25">
      <c r="A555" s="4" t="s">
        <v>359</v>
      </c>
      <c r="B555" s="4">
        <v>160</v>
      </c>
      <c r="C555" s="4" t="s">
        <v>360</v>
      </c>
      <c r="D555" s="35">
        <v>59</v>
      </c>
      <c r="E555" s="35">
        <v>86</v>
      </c>
      <c r="F555" s="35">
        <v>50</v>
      </c>
      <c r="G555" s="35">
        <f>0.22*(F555+E555+D555)</f>
        <v>42.9</v>
      </c>
      <c r="H555" s="36">
        <f>G555*100/160</f>
        <v>26.8125</v>
      </c>
      <c r="I555" s="4"/>
    </row>
    <row r="556" spans="1:9" ht="18.75" x14ac:dyDescent="0.25">
      <c r="A556" s="48">
        <v>212</v>
      </c>
      <c r="B556" s="48">
        <v>160</v>
      </c>
      <c r="C556" s="4" t="s">
        <v>202</v>
      </c>
      <c r="D556" s="35">
        <v>22</v>
      </c>
      <c r="E556" s="35">
        <v>20</v>
      </c>
      <c r="F556" s="35">
        <v>13</v>
      </c>
      <c r="G556" s="35"/>
      <c r="H556" s="36"/>
      <c r="I556" s="4"/>
    </row>
    <row r="557" spans="1:9" ht="18.75" x14ac:dyDescent="0.25">
      <c r="A557" s="49"/>
      <c r="B557" s="49"/>
      <c r="C557" s="4" t="s">
        <v>203</v>
      </c>
      <c r="D557" s="35">
        <v>19</v>
      </c>
      <c r="E557" s="35">
        <v>39</v>
      </c>
      <c r="F557" s="35">
        <v>20</v>
      </c>
      <c r="G557" s="35"/>
      <c r="H557" s="36"/>
      <c r="I557" s="4"/>
    </row>
    <row r="558" spans="1:9" ht="18.75" x14ac:dyDescent="0.25">
      <c r="A558" s="49"/>
      <c r="B558" s="49"/>
      <c r="C558" s="4" t="s">
        <v>56</v>
      </c>
      <c r="D558" s="35">
        <v>24</v>
      </c>
      <c r="E558" s="35">
        <v>12</v>
      </c>
      <c r="F558" s="35">
        <v>16</v>
      </c>
      <c r="G558" s="35"/>
      <c r="H558" s="36"/>
      <c r="I558" s="4"/>
    </row>
    <row r="559" spans="1:9" ht="18.75" x14ac:dyDescent="0.25">
      <c r="A559" s="50"/>
      <c r="B559" s="50"/>
      <c r="C559" s="4" t="s">
        <v>12</v>
      </c>
      <c r="D559" s="35">
        <f>D558+D557+D556</f>
        <v>65</v>
      </c>
      <c r="E559" s="35">
        <f t="shared" ref="E559:F559" si="87">E558+E557+E556</f>
        <v>71</v>
      </c>
      <c r="F559" s="35">
        <f t="shared" si="87"/>
        <v>49</v>
      </c>
      <c r="G559" s="35">
        <f>0.22*(F559+E559+D559)</f>
        <v>40.700000000000003</v>
      </c>
      <c r="H559" s="36">
        <f>G559*100/160</f>
        <v>25.437500000000004</v>
      </c>
      <c r="I559" s="4"/>
    </row>
    <row r="560" spans="1:9" ht="18.75" x14ac:dyDescent="0.25">
      <c r="A560" s="48">
        <v>213</v>
      </c>
      <c r="B560" s="48">
        <v>250</v>
      </c>
      <c r="C560" s="4" t="s">
        <v>258</v>
      </c>
      <c r="D560" s="35">
        <v>0</v>
      </c>
      <c r="E560" s="35">
        <v>1</v>
      </c>
      <c r="F560" s="35">
        <v>0</v>
      </c>
      <c r="G560" s="35"/>
      <c r="H560" s="36"/>
      <c r="I560" s="4"/>
    </row>
    <row r="561" spans="1:9" ht="18.75" x14ac:dyDescent="0.25">
      <c r="A561" s="49"/>
      <c r="B561" s="49"/>
      <c r="C561" s="4" t="s">
        <v>318</v>
      </c>
      <c r="D561" s="35">
        <v>2</v>
      </c>
      <c r="E561" s="35">
        <v>0</v>
      </c>
      <c r="F561" s="35">
        <v>0</v>
      </c>
      <c r="G561" s="35"/>
      <c r="H561" s="36"/>
      <c r="I561" s="4"/>
    </row>
    <row r="562" spans="1:9" ht="18.75" x14ac:dyDescent="0.25">
      <c r="A562" s="49"/>
      <c r="B562" s="49"/>
      <c r="C562" s="4" t="s">
        <v>298</v>
      </c>
      <c r="D562" s="35">
        <v>32</v>
      </c>
      <c r="E562" s="35">
        <v>8</v>
      </c>
      <c r="F562" s="35">
        <v>18</v>
      </c>
      <c r="G562" s="35"/>
      <c r="H562" s="36"/>
      <c r="I562" s="4"/>
    </row>
    <row r="563" spans="1:9" ht="18.75" x14ac:dyDescent="0.25">
      <c r="A563" s="49"/>
      <c r="B563" s="49"/>
      <c r="C563" s="4" t="s">
        <v>361</v>
      </c>
      <c r="D563" s="35">
        <v>2</v>
      </c>
      <c r="E563" s="35">
        <v>2</v>
      </c>
      <c r="F563" s="35">
        <v>0</v>
      </c>
      <c r="G563" s="35"/>
      <c r="H563" s="36"/>
      <c r="I563" s="4"/>
    </row>
    <row r="564" spans="1:9" ht="18.75" x14ac:dyDescent="0.25">
      <c r="A564" s="50"/>
      <c r="B564" s="50"/>
      <c r="C564" s="4" t="s">
        <v>12</v>
      </c>
      <c r="D564" s="35">
        <f>D563+D562+D561+D560</f>
        <v>36</v>
      </c>
      <c r="E564" s="35">
        <f t="shared" ref="E564:F564" si="88">E563+E562+E561+E560</f>
        <v>11</v>
      </c>
      <c r="F564" s="35">
        <f t="shared" si="88"/>
        <v>18</v>
      </c>
      <c r="G564" s="35">
        <f>0.22*(F564+E564+D564)</f>
        <v>14.3</v>
      </c>
      <c r="H564" s="36">
        <f>G564*100/250</f>
        <v>5.72</v>
      </c>
      <c r="I564" s="4"/>
    </row>
    <row r="565" spans="1:9" ht="18.75" x14ac:dyDescent="0.25">
      <c r="A565" s="48">
        <v>214</v>
      </c>
      <c r="B565" s="48">
        <v>160</v>
      </c>
      <c r="C565" s="4" t="s">
        <v>226</v>
      </c>
      <c r="D565" s="35">
        <v>1</v>
      </c>
      <c r="E565" s="35">
        <v>4</v>
      </c>
      <c r="F565" s="35">
        <v>14</v>
      </c>
      <c r="G565" s="35"/>
      <c r="H565" s="36"/>
      <c r="I565" s="4"/>
    </row>
    <row r="566" spans="1:9" ht="18.75" x14ac:dyDescent="0.25">
      <c r="A566" s="49"/>
      <c r="B566" s="49"/>
      <c r="C566" s="4" t="s">
        <v>318</v>
      </c>
      <c r="D566" s="35">
        <v>1</v>
      </c>
      <c r="E566" s="35">
        <v>1</v>
      </c>
      <c r="F566" s="35">
        <v>7</v>
      </c>
      <c r="G566" s="35"/>
      <c r="H566" s="36"/>
      <c r="I566" s="4"/>
    </row>
    <row r="567" spans="1:9" ht="18.75" x14ac:dyDescent="0.25">
      <c r="A567" s="50"/>
      <c r="B567" s="50"/>
      <c r="C567" s="4" t="s">
        <v>12</v>
      </c>
      <c r="D567" s="35">
        <f>D566+D565</f>
        <v>2</v>
      </c>
      <c r="E567" s="35">
        <f t="shared" ref="E567:F567" si="89">E566+E565</f>
        <v>5</v>
      </c>
      <c r="F567" s="35">
        <f t="shared" si="89"/>
        <v>21</v>
      </c>
      <c r="G567" s="35">
        <f>0.22*(F567+E567+D567)</f>
        <v>6.16</v>
      </c>
      <c r="H567" s="36">
        <f>G567*100/160</f>
        <v>3.85</v>
      </c>
      <c r="I567" s="4"/>
    </row>
    <row r="568" spans="1:9" ht="18.75" x14ac:dyDescent="0.25">
      <c r="A568" s="48">
        <v>215</v>
      </c>
      <c r="B568" s="48">
        <v>160</v>
      </c>
      <c r="C568" s="4"/>
      <c r="D568" s="35"/>
      <c r="E568" s="35"/>
      <c r="F568" s="35"/>
      <c r="G568" s="35"/>
      <c r="H568" s="36"/>
      <c r="I568" s="4"/>
    </row>
    <row r="569" spans="1:9" ht="18.75" x14ac:dyDescent="0.25">
      <c r="A569" s="50"/>
      <c r="B569" s="50"/>
      <c r="C569" s="4" t="s">
        <v>12</v>
      </c>
      <c r="D569" s="35"/>
      <c r="E569" s="35"/>
      <c r="F569" s="35"/>
      <c r="G569" s="35"/>
      <c r="H569" s="36"/>
      <c r="I569" s="4"/>
    </row>
    <row r="570" spans="1:9" ht="18.75" x14ac:dyDescent="0.25">
      <c r="A570" s="48">
        <v>216</v>
      </c>
      <c r="B570" s="48">
        <v>630</v>
      </c>
      <c r="C570" s="4" t="s">
        <v>14</v>
      </c>
      <c r="D570" s="35">
        <v>4</v>
      </c>
      <c r="E570" s="35">
        <v>5</v>
      </c>
      <c r="F570" s="35">
        <v>5</v>
      </c>
      <c r="G570" s="35"/>
      <c r="H570" s="36"/>
      <c r="I570" s="4"/>
    </row>
    <row r="571" spans="1:9" ht="18.75" x14ac:dyDescent="0.25">
      <c r="A571" s="49"/>
      <c r="B571" s="49"/>
      <c r="C571" s="4" t="s">
        <v>15</v>
      </c>
      <c r="D571" s="35">
        <v>6</v>
      </c>
      <c r="E571" s="35">
        <v>4</v>
      </c>
      <c r="F571" s="35">
        <v>6</v>
      </c>
      <c r="G571" s="35"/>
      <c r="H571" s="36"/>
      <c r="I571" s="4"/>
    </row>
    <row r="572" spans="1:9" ht="18.75" x14ac:dyDescent="0.25">
      <c r="A572" s="50"/>
      <c r="B572" s="50"/>
      <c r="C572" s="4" t="s">
        <v>12</v>
      </c>
      <c r="D572" s="35">
        <f>D571+D570</f>
        <v>10</v>
      </c>
      <c r="E572" s="35">
        <f t="shared" ref="E572:F572" si="90">E571+E570</f>
        <v>9</v>
      </c>
      <c r="F572" s="35">
        <f t="shared" si="90"/>
        <v>11</v>
      </c>
      <c r="G572" s="35">
        <f>0.22*(F572+E572+D572)</f>
        <v>6.6</v>
      </c>
      <c r="H572" s="36">
        <f>G572*100/630</f>
        <v>1.0476190476190477</v>
      </c>
      <c r="I572" s="4"/>
    </row>
    <row r="573" spans="1:9" ht="18.75" x14ac:dyDescent="0.25">
      <c r="A573" s="48">
        <v>217</v>
      </c>
      <c r="B573" s="48">
        <v>250</v>
      </c>
      <c r="C573" s="4" t="s">
        <v>14</v>
      </c>
      <c r="D573" s="35">
        <v>33</v>
      </c>
      <c r="E573" s="35">
        <v>10</v>
      </c>
      <c r="F573" s="35">
        <v>10</v>
      </c>
      <c r="G573" s="35"/>
      <c r="H573" s="36"/>
      <c r="I573" s="4"/>
    </row>
    <row r="574" spans="1:9" ht="18.75" x14ac:dyDescent="0.25">
      <c r="A574" s="49"/>
      <c r="B574" s="49"/>
      <c r="C574" s="4" t="s">
        <v>318</v>
      </c>
      <c r="D574" s="35">
        <v>18</v>
      </c>
      <c r="E574" s="35">
        <v>0</v>
      </c>
      <c r="F574" s="35">
        <v>0</v>
      </c>
      <c r="G574" s="35"/>
      <c r="H574" s="36"/>
      <c r="I574" s="4"/>
    </row>
    <row r="575" spans="1:9" ht="18.75" x14ac:dyDescent="0.25">
      <c r="A575" s="49"/>
      <c r="B575" s="49"/>
      <c r="C575" s="4" t="s">
        <v>228</v>
      </c>
      <c r="D575" s="35">
        <v>1</v>
      </c>
      <c r="E575" s="35">
        <v>26</v>
      </c>
      <c r="F575" s="35">
        <v>3</v>
      </c>
      <c r="G575" s="35"/>
      <c r="H575" s="36"/>
      <c r="I575" s="4"/>
    </row>
    <row r="576" spans="1:9" ht="18.75" x14ac:dyDescent="0.25">
      <c r="A576" s="49"/>
      <c r="B576" s="49"/>
      <c r="C576" s="4" t="s">
        <v>299</v>
      </c>
      <c r="D576" s="35">
        <v>36</v>
      </c>
      <c r="E576" s="35">
        <v>23</v>
      </c>
      <c r="F576" s="35">
        <v>12</v>
      </c>
      <c r="G576" s="35"/>
      <c r="H576" s="36"/>
      <c r="I576" s="4"/>
    </row>
    <row r="577" spans="1:9" ht="18.75" x14ac:dyDescent="0.25">
      <c r="A577" s="49"/>
      <c r="B577" s="49"/>
      <c r="C577" s="4" t="s">
        <v>362</v>
      </c>
      <c r="D577" s="35">
        <v>9</v>
      </c>
      <c r="E577" s="35">
        <v>0</v>
      </c>
      <c r="F577" s="35">
        <v>1</v>
      </c>
      <c r="G577" s="35"/>
      <c r="H577" s="36"/>
      <c r="I577" s="4"/>
    </row>
    <row r="578" spans="1:9" ht="18.75" x14ac:dyDescent="0.25">
      <c r="A578" s="50"/>
      <c r="B578" s="50"/>
      <c r="C578" s="4" t="s">
        <v>12</v>
      </c>
      <c r="D578" s="35">
        <f>D577+D576+D575+D574+D573</f>
        <v>97</v>
      </c>
      <c r="E578" s="35">
        <f t="shared" ref="E578:F578" si="91">E577+E576+E575+E574+E573</f>
        <v>59</v>
      </c>
      <c r="F578" s="35">
        <f t="shared" si="91"/>
        <v>26</v>
      </c>
      <c r="G578" s="35">
        <f>0.22*(F578+E578+D578)</f>
        <v>40.04</v>
      </c>
      <c r="H578" s="36">
        <f>G578*100/250</f>
        <v>16.015999999999998</v>
      </c>
      <c r="I578" s="4"/>
    </row>
    <row r="579" spans="1:9" ht="18.75" x14ac:dyDescent="0.25">
      <c r="A579" s="48">
        <v>218</v>
      </c>
      <c r="B579" s="48">
        <v>250</v>
      </c>
      <c r="C579" s="4" t="s">
        <v>363</v>
      </c>
      <c r="D579" s="34">
        <v>16</v>
      </c>
      <c r="E579" s="34">
        <v>24</v>
      </c>
      <c r="F579" s="34">
        <v>9</v>
      </c>
      <c r="G579" s="7"/>
      <c r="H579" s="6"/>
      <c r="I579" s="4"/>
    </row>
    <row r="580" spans="1:9" ht="18.75" x14ac:dyDescent="0.25">
      <c r="A580" s="49"/>
      <c r="B580" s="49"/>
      <c r="C580" s="4" t="s">
        <v>253</v>
      </c>
      <c r="D580" s="34">
        <v>0</v>
      </c>
      <c r="E580" s="34">
        <v>0</v>
      </c>
      <c r="F580" s="34">
        <v>0</v>
      </c>
      <c r="G580" s="7"/>
      <c r="H580" s="6"/>
      <c r="I580" s="4"/>
    </row>
    <row r="581" spans="1:9" ht="18.75" x14ac:dyDescent="0.25">
      <c r="A581" s="49"/>
      <c r="B581" s="49"/>
      <c r="C581" s="4" t="s">
        <v>252</v>
      </c>
      <c r="D581" s="34"/>
      <c r="E581" s="34"/>
      <c r="F581" s="34"/>
      <c r="G581" s="7"/>
      <c r="H581" s="6"/>
      <c r="I581" s="4"/>
    </row>
    <row r="582" spans="1:9" ht="18.75" x14ac:dyDescent="0.25">
      <c r="A582" s="49"/>
      <c r="B582" s="49"/>
      <c r="C582" s="4" t="s">
        <v>364</v>
      </c>
      <c r="D582" s="34"/>
      <c r="E582" s="34"/>
      <c r="F582" s="34"/>
      <c r="G582" s="7"/>
      <c r="H582" s="6"/>
      <c r="I582" s="4"/>
    </row>
    <row r="583" spans="1:9" ht="18.75" x14ac:dyDescent="0.25">
      <c r="A583" s="49"/>
      <c r="B583" s="49"/>
      <c r="C583" s="4" t="s">
        <v>364</v>
      </c>
      <c r="D583" s="34"/>
      <c r="E583" s="34"/>
      <c r="F583" s="34"/>
      <c r="G583" s="7"/>
      <c r="H583" s="6"/>
      <c r="I583" s="4"/>
    </row>
    <row r="584" spans="1:9" ht="18.75" x14ac:dyDescent="0.25">
      <c r="A584" s="50"/>
      <c r="B584" s="50"/>
      <c r="C584" s="4" t="s">
        <v>12</v>
      </c>
      <c r="D584" s="34">
        <f>D583+D582+D581+D580+D579</f>
        <v>16</v>
      </c>
      <c r="E584" s="34">
        <f t="shared" ref="E584:F584" si="92">E583+E582+E581+E580+E579</f>
        <v>24</v>
      </c>
      <c r="F584" s="34">
        <f t="shared" si="92"/>
        <v>9</v>
      </c>
      <c r="G584" s="7">
        <f>0.22*(F584+E584+D584)</f>
        <v>10.78</v>
      </c>
      <c r="H584" s="6">
        <f>G584*100/250</f>
        <v>4.3120000000000003</v>
      </c>
      <c r="I584" s="4"/>
    </row>
    <row r="585" spans="1:9" ht="18.75" x14ac:dyDescent="0.25">
      <c r="A585" s="51">
        <v>219</v>
      </c>
      <c r="B585" s="48">
        <v>100</v>
      </c>
      <c r="C585" s="4" t="s">
        <v>255</v>
      </c>
      <c r="D585" s="34"/>
      <c r="E585" s="34"/>
      <c r="F585" s="34"/>
      <c r="G585" s="7"/>
      <c r="H585" s="6"/>
      <c r="I585" s="4"/>
    </row>
    <row r="586" spans="1:9" ht="18.75" x14ac:dyDescent="0.25">
      <c r="A586" s="52"/>
      <c r="B586" s="49"/>
      <c r="C586" s="4" t="s">
        <v>365</v>
      </c>
      <c r="D586" s="38"/>
      <c r="E586" s="38"/>
      <c r="F586" s="38"/>
      <c r="G586" s="4"/>
      <c r="H586" s="4"/>
      <c r="I586" s="4"/>
    </row>
    <row r="587" spans="1:9" ht="19.5" thickBot="1" x14ac:dyDescent="0.3">
      <c r="A587" s="52"/>
      <c r="B587" s="49"/>
      <c r="C587" s="17" t="s">
        <v>12</v>
      </c>
      <c r="D587" s="39"/>
      <c r="E587" s="39"/>
      <c r="F587" s="39"/>
      <c r="G587" s="17"/>
      <c r="H587" s="17"/>
      <c r="I587" s="17"/>
    </row>
    <row r="588" spans="1:9" ht="18.75" x14ac:dyDescent="0.25">
      <c r="A588" s="57">
        <v>220</v>
      </c>
      <c r="B588" s="59">
        <v>160</v>
      </c>
      <c r="C588" s="19" t="s">
        <v>366</v>
      </c>
      <c r="D588" s="40"/>
      <c r="E588" s="40"/>
      <c r="F588" s="40"/>
      <c r="G588" s="19"/>
      <c r="H588" s="19"/>
      <c r="I588" s="20"/>
    </row>
    <row r="589" spans="1:9" ht="18.75" x14ac:dyDescent="0.25">
      <c r="A589" s="58"/>
      <c r="B589" s="49"/>
      <c r="C589" s="4" t="s">
        <v>367</v>
      </c>
      <c r="D589" s="38"/>
      <c r="E589" s="38"/>
      <c r="F589" s="38"/>
      <c r="G589" s="4"/>
      <c r="H589" s="4"/>
      <c r="I589" s="21"/>
    </row>
    <row r="590" spans="1:9" ht="18.75" x14ac:dyDescent="0.25">
      <c r="A590" s="58"/>
      <c r="B590" s="49"/>
      <c r="C590" s="17" t="s">
        <v>12</v>
      </c>
      <c r="D590" s="41"/>
      <c r="E590" s="41"/>
      <c r="F590" s="41"/>
      <c r="G590" s="17"/>
      <c r="H590" s="17"/>
      <c r="I590" s="22"/>
    </row>
    <row r="591" spans="1:9" ht="18.75" x14ac:dyDescent="0.25">
      <c r="A591" s="51">
        <v>221</v>
      </c>
      <c r="B591" s="48">
        <v>250</v>
      </c>
      <c r="C591" s="4" t="s">
        <v>46</v>
      </c>
      <c r="D591" s="38"/>
      <c r="E591" s="38"/>
      <c r="F591" s="38"/>
      <c r="G591" s="4"/>
      <c r="H591" s="4"/>
      <c r="I591" s="4"/>
    </row>
    <row r="592" spans="1:9" ht="18.75" x14ac:dyDescent="0.25">
      <c r="A592" s="52"/>
      <c r="B592" s="49"/>
      <c r="C592" s="4" t="s">
        <v>367</v>
      </c>
      <c r="D592" s="38"/>
      <c r="E592" s="38"/>
      <c r="F592" s="38"/>
      <c r="G592" s="4"/>
      <c r="H592" s="4"/>
      <c r="I592" s="4"/>
    </row>
    <row r="593" spans="1:9" ht="18.75" x14ac:dyDescent="0.25">
      <c r="A593" s="52"/>
      <c r="B593" s="49"/>
      <c r="C593" s="4" t="s">
        <v>368</v>
      </c>
      <c r="D593" s="38"/>
      <c r="E593" s="38"/>
      <c r="F593" s="38"/>
      <c r="G593" s="4"/>
      <c r="H593" s="4"/>
      <c r="I593" s="4"/>
    </row>
    <row r="594" spans="1:9" ht="18.75" x14ac:dyDescent="0.25">
      <c r="A594" s="53"/>
      <c r="B594" s="50"/>
      <c r="C594" s="4" t="s">
        <v>12</v>
      </c>
      <c r="D594" s="38"/>
      <c r="E594" s="38"/>
      <c r="F594" s="38"/>
      <c r="G594" s="4"/>
      <c r="H594" s="4"/>
      <c r="I594" s="4"/>
    </row>
    <row r="595" spans="1:9" ht="18.75" x14ac:dyDescent="0.3">
      <c r="A595" s="51">
        <v>231</v>
      </c>
      <c r="B595" s="4">
        <v>400</v>
      </c>
      <c r="C595" s="4" t="s">
        <v>12</v>
      </c>
      <c r="D595" s="38"/>
      <c r="E595" s="38"/>
      <c r="F595" s="38"/>
      <c r="G595" s="23"/>
      <c r="H595" s="23"/>
      <c r="I595" s="4"/>
    </row>
    <row r="596" spans="1:9" ht="18.75" x14ac:dyDescent="0.3">
      <c r="A596" s="53"/>
      <c r="B596" s="4">
        <v>400</v>
      </c>
      <c r="C596" s="4" t="s">
        <v>12</v>
      </c>
      <c r="D596" s="38"/>
      <c r="E596" s="38"/>
      <c r="F596" s="38"/>
      <c r="G596" s="23"/>
      <c r="H596" s="23"/>
      <c r="I596" s="4"/>
    </row>
    <row r="597" spans="1:9" ht="18.75" x14ac:dyDescent="0.3">
      <c r="A597" s="51">
        <v>232</v>
      </c>
      <c r="B597" s="4">
        <v>630</v>
      </c>
      <c r="C597" s="4" t="s">
        <v>12</v>
      </c>
      <c r="D597" s="38"/>
      <c r="E597" s="38"/>
      <c r="F597" s="38"/>
      <c r="G597" s="23"/>
      <c r="H597" s="23"/>
      <c r="I597" s="4"/>
    </row>
    <row r="598" spans="1:9" ht="18.75" x14ac:dyDescent="0.3">
      <c r="A598" s="53"/>
      <c r="B598" s="4">
        <v>630</v>
      </c>
      <c r="C598" s="4" t="s">
        <v>12</v>
      </c>
      <c r="D598" s="38"/>
      <c r="E598" s="38"/>
      <c r="F598" s="38"/>
      <c r="G598" s="23"/>
      <c r="H598" s="23"/>
      <c r="I598" s="4"/>
    </row>
    <row r="599" spans="1:9" ht="18.75" x14ac:dyDescent="0.3">
      <c r="A599" s="9">
        <v>233</v>
      </c>
      <c r="B599" s="4">
        <v>400</v>
      </c>
      <c r="C599" s="4" t="s">
        <v>12</v>
      </c>
      <c r="D599" s="38">
        <v>0</v>
      </c>
      <c r="E599" s="38">
        <v>15</v>
      </c>
      <c r="F599" s="38">
        <v>15</v>
      </c>
      <c r="G599" s="23">
        <f>0.22*(F599+E599+D599)</f>
        <v>6.6</v>
      </c>
      <c r="H599" s="23">
        <f>G599*100/400</f>
        <v>1.65</v>
      </c>
      <c r="I599" s="4"/>
    </row>
    <row r="600" spans="1:9" ht="18.75" x14ac:dyDescent="0.3">
      <c r="A600" s="45">
        <v>893</v>
      </c>
      <c r="B600" s="48">
        <v>160</v>
      </c>
      <c r="C600" s="4" t="s">
        <v>369</v>
      </c>
      <c r="D600" s="42">
        <v>8</v>
      </c>
      <c r="E600" s="42">
        <v>2</v>
      </c>
      <c r="F600" s="42">
        <v>2</v>
      </c>
      <c r="G600" s="23"/>
      <c r="H600" s="23"/>
      <c r="I600" s="4"/>
    </row>
    <row r="601" spans="1:9" ht="18.75" x14ac:dyDescent="0.3">
      <c r="A601" s="46"/>
      <c r="B601" s="49"/>
      <c r="C601" s="4" t="s">
        <v>370</v>
      </c>
      <c r="D601" s="42">
        <v>3</v>
      </c>
      <c r="E601" s="42">
        <v>28</v>
      </c>
      <c r="F601" s="42">
        <v>3</v>
      </c>
      <c r="G601" s="23"/>
      <c r="H601" s="23"/>
      <c r="I601" s="4"/>
    </row>
    <row r="602" spans="1:9" ht="18.75" x14ac:dyDescent="0.3">
      <c r="A602" s="47"/>
      <c r="B602" s="50"/>
      <c r="C602" s="4" t="s">
        <v>12</v>
      </c>
      <c r="D602" s="42">
        <f>D601+D600</f>
        <v>11</v>
      </c>
      <c r="E602" s="42">
        <f t="shared" ref="E602:F602" si="93">E601+E600</f>
        <v>30</v>
      </c>
      <c r="F602" s="42">
        <f t="shared" si="93"/>
        <v>5</v>
      </c>
      <c r="G602" s="42">
        <f>0.22*(F602+E602+D602)</f>
        <v>10.119999999999999</v>
      </c>
      <c r="H602" s="42">
        <f>G602*100/160</f>
        <v>6.3249999999999993</v>
      </c>
      <c r="I602" s="4"/>
    </row>
    <row r="603" spans="1:9" ht="18.75" x14ac:dyDescent="0.3">
      <c r="A603" s="25">
        <v>406</v>
      </c>
      <c r="B603" s="26">
        <v>160</v>
      </c>
      <c r="C603" s="4"/>
      <c r="D603" s="42">
        <v>0</v>
      </c>
      <c r="E603" s="42">
        <v>2</v>
      </c>
      <c r="F603" s="42">
        <v>0</v>
      </c>
      <c r="G603" s="42">
        <f>0.2*(F603+E603+D603)</f>
        <v>0.4</v>
      </c>
      <c r="H603" s="42">
        <f>G603*100/160</f>
        <v>0.25</v>
      </c>
      <c r="I603" s="4"/>
    </row>
    <row r="604" spans="1:9" ht="18.75" x14ac:dyDescent="0.3">
      <c r="A604" s="45">
        <v>423</v>
      </c>
      <c r="B604" s="48"/>
      <c r="C604" s="4" t="s">
        <v>369</v>
      </c>
      <c r="D604" s="42">
        <v>0</v>
      </c>
      <c r="E604" s="42">
        <v>0</v>
      </c>
      <c r="F604" s="42">
        <v>0</v>
      </c>
      <c r="G604" s="23"/>
      <c r="H604" s="23"/>
      <c r="I604" s="4"/>
    </row>
    <row r="605" spans="1:9" ht="18.75" x14ac:dyDescent="0.3">
      <c r="A605" s="46"/>
      <c r="B605" s="49"/>
      <c r="C605" s="4" t="s">
        <v>371</v>
      </c>
      <c r="D605" s="42">
        <v>1</v>
      </c>
      <c r="E605" s="42">
        <v>2</v>
      </c>
      <c r="F605" s="42">
        <v>2</v>
      </c>
      <c r="G605" s="23"/>
      <c r="H605" s="23"/>
      <c r="I605" s="4"/>
    </row>
    <row r="606" spans="1:9" ht="18.75" x14ac:dyDescent="0.3">
      <c r="A606" s="46"/>
      <c r="B606" s="49"/>
      <c r="C606" s="4" t="s">
        <v>372</v>
      </c>
      <c r="D606" s="42">
        <v>0</v>
      </c>
      <c r="E606" s="42">
        <v>2</v>
      </c>
      <c r="F606" s="42">
        <v>11</v>
      </c>
      <c r="G606" s="23"/>
      <c r="H606" s="23"/>
      <c r="I606" s="4"/>
    </row>
    <row r="607" spans="1:9" ht="18.75" x14ac:dyDescent="0.3">
      <c r="A607" s="46"/>
      <c r="B607" s="49"/>
      <c r="C607" s="4" t="s">
        <v>373</v>
      </c>
      <c r="D607" s="42">
        <v>0</v>
      </c>
      <c r="E607" s="42">
        <v>0</v>
      </c>
      <c r="F607" s="42">
        <v>0</v>
      </c>
      <c r="G607" s="23"/>
      <c r="H607" s="23"/>
      <c r="I607" s="4"/>
    </row>
    <row r="608" spans="1:9" ht="18.75" x14ac:dyDescent="0.3">
      <c r="A608" s="46"/>
      <c r="B608" s="49"/>
      <c r="C608" s="4" t="s">
        <v>374</v>
      </c>
      <c r="D608" s="42">
        <v>0</v>
      </c>
      <c r="E608" s="42">
        <v>0</v>
      </c>
      <c r="F608" s="42">
        <v>0</v>
      </c>
      <c r="G608" s="23"/>
      <c r="H608" s="23"/>
      <c r="I608" s="4"/>
    </row>
    <row r="609" spans="1:9" ht="18.75" x14ac:dyDescent="0.3">
      <c r="A609" s="47"/>
      <c r="B609" s="50"/>
      <c r="C609" s="4" t="s">
        <v>12</v>
      </c>
      <c r="D609" s="42">
        <f>D608+D607+D606+D605+D604</f>
        <v>1</v>
      </c>
      <c r="E609" s="42">
        <f t="shared" ref="E609:F609" si="94">E608+E607+E606+E605+E604</f>
        <v>4</v>
      </c>
      <c r="F609" s="42">
        <f t="shared" si="94"/>
        <v>13</v>
      </c>
      <c r="G609" s="42">
        <f>0.22*(F609+E609+D609)</f>
        <v>3.96</v>
      </c>
      <c r="H609" s="23"/>
      <c r="I609" s="4"/>
    </row>
    <row r="610" spans="1:9" ht="18.75" x14ac:dyDescent="0.3">
      <c r="A610" s="25">
        <v>159</v>
      </c>
      <c r="B610" s="26">
        <v>250</v>
      </c>
      <c r="C610" s="4"/>
      <c r="D610" s="42">
        <v>0</v>
      </c>
      <c r="E610" s="42">
        <v>0</v>
      </c>
      <c r="F610" s="42">
        <v>0</v>
      </c>
      <c r="G610" s="42">
        <f t="shared" ref="G610:G611" si="95">0.22*(F610+E610+D610)</f>
        <v>0</v>
      </c>
      <c r="H610" s="23"/>
      <c r="I610" s="4"/>
    </row>
    <row r="611" spans="1:9" ht="18.75" x14ac:dyDescent="0.3">
      <c r="A611" s="25">
        <v>160</v>
      </c>
      <c r="B611" s="26">
        <v>160</v>
      </c>
      <c r="C611" s="4"/>
      <c r="D611" s="42">
        <v>2</v>
      </c>
      <c r="E611" s="42">
        <v>0</v>
      </c>
      <c r="F611" s="42">
        <v>0</v>
      </c>
      <c r="G611" s="42">
        <f t="shared" si="95"/>
        <v>0.44</v>
      </c>
      <c r="H611" s="23"/>
      <c r="I611" s="4"/>
    </row>
    <row r="612" spans="1:9" ht="18.75" x14ac:dyDescent="0.3">
      <c r="A612" s="51">
        <v>1526</v>
      </c>
      <c r="B612" s="48">
        <v>630</v>
      </c>
      <c r="C612" s="4" t="s">
        <v>60</v>
      </c>
      <c r="D612" s="42">
        <v>8</v>
      </c>
      <c r="E612" s="42">
        <v>5</v>
      </c>
      <c r="F612" s="42">
        <v>12</v>
      </c>
      <c r="G612" s="23"/>
      <c r="H612" s="23"/>
      <c r="I612" s="4"/>
    </row>
    <row r="613" spans="1:9" ht="18.75" x14ac:dyDescent="0.3">
      <c r="A613" s="52"/>
      <c r="B613" s="49"/>
      <c r="C613" s="4" t="s">
        <v>61</v>
      </c>
      <c r="D613" s="42">
        <v>19</v>
      </c>
      <c r="E613" s="42">
        <v>8</v>
      </c>
      <c r="F613" s="42">
        <v>22</v>
      </c>
      <c r="G613" s="23"/>
      <c r="H613" s="23"/>
      <c r="I613" s="4"/>
    </row>
    <row r="614" spans="1:9" ht="18.75" x14ac:dyDescent="0.3">
      <c r="A614" s="52"/>
      <c r="B614" s="49"/>
      <c r="C614" s="4" t="s">
        <v>62</v>
      </c>
      <c r="D614" s="42">
        <v>24</v>
      </c>
      <c r="E614" s="42">
        <v>17</v>
      </c>
      <c r="F614" s="42">
        <v>38</v>
      </c>
      <c r="G614" s="23"/>
      <c r="H614" s="23"/>
      <c r="I614" s="4"/>
    </row>
    <row r="615" spans="1:9" ht="18.75" x14ac:dyDescent="0.3">
      <c r="A615" s="52"/>
      <c r="B615" s="49"/>
      <c r="C615" s="4" t="s">
        <v>63</v>
      </c>
      <c r="D615" s="42">
        <v>7</v>
      </c>
      <c r="E615" s="42">
        <v>6</v>
      </c>
      <c r="F615" s="42">
        <v>44</v>
      </c>
      <c r="G615" s="23"/>
      <c r="H615" s="23"/>
      <c r="I615" s="4"/>
    </row>
    <row r="616" spans="1:9" ht="18.75" x14ac:dyDescent="0.3">
      <c r="A616" s="52"/>
      <c r="B616" s="50"/>
      <c r="C616" s="4" t="s">
        <v>12</v>
      </c>
      <c r="D616" s="42">
        <f>D615+D614+D613+D612</f>
        <v>58</v>
      </c>
      <c r="E616" s="42">
        <f t="shared" ref="E616:F616" si="96">E615+E614+E613+E612</f>
        <v>36</v>
      </c>
      <c r="F616" s="42">
        <f t="shared" si="96"/>
        <v>116</v>
      </c>
      <c r="G616" s="23">
        <f>0.22*(F616+E616+D616)</f>
        <v>46.2</v>
      </c>
      <c r="H616" s="27">
        <f>G616*100/630</f>
        <v>7.333333333333333</v>
      </c>
      <c r="I616" s="4"/>
    </row>
    <row r="617" spans="1:9" ht="18.75" x14ac:dyDescent="0.3">
      <c r="A617" s="52"/>
      <c r="B617" s="54">
        <v>630</v>
      </c>
      <c r="C617" s="4" t="s">
        <v>60</v>
      </c>
      <c r="D617" s="42">
        <v>14</v>
      </c>
      <c r="E617" s="42">
        <v>10</v>
      </c>
      <c r="F617" s="42">
        <v>11</v>
      </c>
      <c r="G617" s="23"/>
      <c r="H617" s="23"/>
      <c r="I617" s="4"/>
    </row>
    <row r="618" spans="1:9" ht="18.75" x14ac:dyDescent="0.3">
      <c r="A618" s="52"/>
      <c r="B618" s="55"/>
      <c r="C618" s="4" t="s">
        <v>61</v>
      </c>
      <c r="D618" s="42">
        <v>24</v>
      </c>
      <c r="E618" s="42">
        <v>15</v>
      </c>
      <c r="F618" s="42">
        <v>14</v>
      </c>
      <c r="G618" s="23"/>
      <c r="H618" s="23"/>
      <c r="I618" s="4"/>
    </row>
    <row r="619" spans="1:9" ht="18.75" x14ac:dyDescent="0.3">
      <c r="A619" s="52"/>
      <c r="B619" s="55"/>
      <c r="C619" s="28" t="s">
        <v>62</v>
      </c>
      <c r="D619" s="38">
        <v>0</v>
      </c>
      <c r="E619" s="38">
        <v>1</v>
      </c>
      <c r="F619" s="38">
        <v>0</v>
      </c>
      <c r="G619" s="43"/>
      <c r="H619" s="43"/>
      <c r="I619" s="29"/>
    </row>
    <row r="620" spans="1:9" ht="18.75" x14ac:dyDescent="0.3">
      <c r="A620" s="52"/>
      <c r="B620" s="55"/>
      <c r="C620" s="28" t="s">
        <v>63</v>
      </c>
      <c r="D620" s="38">
        <v>6</v>
      </c>
      <c r="E620" s="38">
        <v>6</v>
      </c>
      <c r="F620" s="38">
        <v>18</v>
      </c>
      <c r="G620" s="43"/>
      <c r="H620" s="43"/>
      <c r="I620" s="29"/>
    </row>
    <row r="621" spans="1:9" ht="18.75" x14ac:dyDescent="0.3">
      <c r="A621" s="53"/>
      <c r="B621" s="56"/>
      <c r="C621" s="28" t="s">
        <v>12</v>
      </c>
      <c r="D621" s="38">
        <f>D620+D619+D618+D617</f>
        <v>44</v>
      </c>
      <c r="E621" s="38">
        <f t="shared" ref="E621:F621" si="97">E620+E619+E618+E617</f>
        <v>32</v>
      </c>
      <c r="F621" s="38">
        <f t="shared" si="97"/>
        <v>43</v>
      </c>
      <c r="G621" s="43">
        <f>0.22*(F621+E621+D621)</f>
        <v>26.18</v>
      </c>
      <c r="H621" s="44">
        <f>G621*100/630</f>
        <v>4.1555555555555559</v>
      </c>
      <c r="I621" s="29"/>
    </row>
  </sheetData>
  <mergeCells count="203">
    <mergeCell ref="I1:I3"/>
    <mergeCell ref="D2:F2"/>
    <mergeCell ref="A5:A7"/>
    <mergeCell ref="A9:A11"/>
    <mergeCell ref="A12:A13"/>
    <mergeCell ref="A14:A15"/>
    <mergeCell ref="A1:A3"/>
    <mergeCell ref="B1:B3"/>
    <mergeCell ref="C1:C3"/>
    <mergeCell ref="D1:F1"/>
    <mergeCell ref="G1:G3"/>
    <mergeCell ref="H1:H3"/>
    <mergeCell ref="A34:A36"/>
    <mergeCell ref="A38:A48"/>
    <mergeCell ref="B38:B42"/>
    <mergeCell ref="B43:B48"/>
    <mergeCell ref="A49:A57"/>
    <mergeCell ref="B49:B56"/>
    <mergeCell ref="A17:A22"/>
    <mergeCell ref="B17:B22"/>
    <mergeCell ref="A23:A27"/>
    <mergeCell ref="B23:B27"/>
    <mergeCell ref="A29:A31"/>
    <mergeCell ref="A32:A33"/>
    <mergeCell ref="A72:A73"/>
    <mergeCell ref="A75:A77"/>
    <mergeCell ref="B75:B77"/>
    <mergeCell ref="A79:A82"/>
    <mergeCell ref="B79:B82"/>
    <mergeCell ref="A85:A91"/>
    <mergeCell ref="B85:B91"/>
    <mergeCell ref="A58:A59"/>
    <mergeCell ref="A60:A63"/>
    <mergeCell ref="B60:B63"/>
    <mergeCell ref="A64:A67"/>
    <mergeCell ref="B64:B67"/>
    <mergeCell ref="A68:A71"/>
    <mergeCell ref="B68:B71"/>
    <mergeCell ref="A115:A118"/>
    <mergeCell ref="B115:B118"/>
    <mergeCell ref="A120:A125"/>
    <mergeCell ref="B120:B125"/>
    <mergeCell ref="A127:A141"/>
    <mergeCell ref="B127:B133"/>
    <mergeCell ref="B134:B141"/>
    <mergeCell ref="A92:A98"/>
    <mergeCell ref="B92:B98"/>
    <mergeCell ref="A99:A100"/>
    <mergeCell ref="A101:A107"/>
    <mergeCell ref="B101:B107"/>
    <mergeCell ref="A109:A114"/>
    <mergeCell ref="B109:B114"/>
    <mergeCell ref="A169:A183"/>
    <mergeCell ref="B169:B176"/>
    <mergeCell ref="B177:B183"/>
    <mergeCell ref="A184:A197"/>
    <mergeCell ref="B184:B190"/>
    <mergeCell ref="B191:B197"/>
    <mergeCell ref="A142:A147"/>
    <mergeCell ref="B142:B147"/>
    <mergeCell ref="A148:A150"/>
    <mergeCell ref="A151:A153"/>
    <mergeCell ref="A156:A168"/>
    <mergeCell ref="B156:B161"/>
    <mergeCell ref="B162:B168"/>
    <mergeCell ref="A230:A248"/>
    <mergeCell ref="B230:B239"/>
    <mergeCell ref="B240:B248"/>
    <mergeCell ref="A249:A262"/>
    <mergeCell ref="B249:B255"/>
    <mergeCell ref="B256:B262"/>
    <mergeCell ref="A198:A209"/>
    <mergeCell ref="B198:B203"/>
    <mergeCell ref="B204:B209"/>
    <mergeCell ref="A210:A229"/>
    <mergeCell ref="B210:B219"/>
    <mergeCell ref="B220:B229"/>
    <mergeCell ref="A291:A293"/>
    <mergeCell ref="B291:B293"/>
    <mergeCell ref="A294:A296"/>
    <mergeCell ref="B294:B296"/>
    <mergeCell ref="A298:A301"/>
    <mergeCell ref="B298:B301"/>
    <mergeCell ref="A263:A278"/>
    <mergeCell ref="B263:B270"/>
    <mergeCell ref="B271:B278"/>
    <mergeCell ref="A280:A284"/>
    <mergeCell ref="B280:B284"/>
    <mergeCell ref="A288:A290"/>
    <mergeCell ref="B288:B290"/>
    <mergeCell ref="A327:A331"/>
    <mergeCell ref="B327:B331"/>
    <mergeCell ref="A332:A334"/>
    <mergeCell ref="B332:B334"/>
    <mergeCell ref="A335:A338"/>
    <mergeCell ref="B335:B338"/>
    <mergeCell ref="A302:A306"/>
    <mergeCell ref="B302:B306"/>
    <mergeCell ref="A307:A308"/>
    <mergeCell ref="A309:A312"/>
    <mergeCell ref="B309:B312"/>
    <mergeCell ref="A313:A322"/>
    <mergeCell ref="B313:B317"/>
    <mergeCell ref="B318:B322"/>
    <mergeCell ref="A375:A379"/>
    <mergeCell ref="B375:B379"/>
    <mergeCell ref="A380:A383"/>
    <mergeCell ref="B380:B383"/>
    <mergeCell ref="A384:A387"/>
    <mergeCell ref="B384:B387"/>
    <mergeCell ref="A339:A362"/>
    <mergeCell ref="B339:B350"/>
    <mergeCell ref="B351:B362"/>
    <mergeCell ref="A364:A368"/>
    <mergeCell ref="B364:B368"/>
    <mergeCell ref="A369:A374"/>
    <mergeCell ref="B369:B374"/>
    <mergeCell ref="A406:A413"/>
    <mergeCell ref="B406:B409"/>
    <mergeCell ref="B410:B413"/>
    <mergeCell ref="A414:A416"/>
    <mergeCell ref="B414:B416"/>
    <mergeCell ref="A418:A421"/>
    <mergeCell ref="B418:B421"/>
    <mergeCell ref="A390:A392"/>
    <mergeCell ref="B390:B392"/>
    <mergeCell ref="A393:A397"/>
    <mergeCell ref="B393:B397"/>
    <mergeCell ref="A398:A402"/>
    <mergeCell ref="B398:B402"/>
    <mergeCell ref="A444:A446"/>
    <mergeCell ref="B444:B446"/>
    <mergeCell ref="A447:A450"/>
    <mergeCell ref="B447:B450"/>
    <mergeCell ref="A451:A455"/>
    <mergeCell ref="B451:B455"/>
    <mergeCell ref="A422:A427"/>
    <mergeCell ref="B422:B427"/>
    <mergeCell ref="A428:A434"/>
    <mergeCell ref="B428:B434"/>
    <mergeCell ref="A435:A442"/>
    <mergeCell ref="B435:B442"/>
    <mergeCell ref="A470:A474"/>
    <mergeCell ref="B470:B474"/>
    <mergeCell ref="A475:A479"/>
    <mergeCell ref="B475:B479"/>
    <mergeCell ref="A480:A484"/>
    <mergeCell ref="B480:B484"/>
    <mergeCell ref="A456:A461"/>
    <mergeCell ref="B456:B461"/>
    <mergeCell ref="A462:A465"/>
    <mergeCell ref="B462:B465"/>
    <mergeCell ref="A466:A469"/>
    <mergeCell ref="B466:B469"/>
    <mergeCell ref="A498:A501"/>
    <mergeCell ref="B498:B501"/>
    <mergeCell ref="A503:A521"/>
    <mergeCell ref="B503:B511"/>
    <mergeCell ref="B512:B521"/>
    <mergeCell ref="A522:A541"/>
    <mergeCell ref="B522:B531"/>
    <mergeCell ref="B532:B541"/>
    <mergeCell ref="A485:A489"/>
    <mergeCell ref="B485:B489"/>
    <mergeCell ref="A490:A493"/>
    <mergeCell ref="B490:B493"/>
    <mergeCell ref="A494:A497"/>
    <mergeCell ref="B494:B497"/>
    <mergeCell ref="A556:A559"/>
    <mergeCell ref="B556:B559"/>
    <mergeCell ref="A560:A564"/>
    <mergeCell ref="B560:B564"/>
    <mergeCell ref="A565:A567"/>
    <mergeCell ref="B565:B567"/>
    <mergeCell ref="A542:A544"/>
    <mergeCell ref="B542:B544"/>
    <mergeCell ref="A546:A551"/>
    <mergeCell ref="B546:B551"/>
    <mergeCell ref="A553:A554"/>
    <mergeCell ref="B553:B554"/>
    <mergeCell ref="A579:A584"/>
    <mergeCell ref="B579:B584"/>
    <mergeCell ref="A585:A587"/>
    <mergeCell ref="B585:B587"/>
    <mergeCell ref="A588:A590"/>
    <mergeCell ref="B588:B590"/>
    <mergeCell ref="A568:A569"/>
    <mergeCell ref="B568:B569"/>
    <mergeCell ref="A570:A572"/>
    <mergeCell ref="B570:B572"/>
    <mergeCell ref="A573:A578"/>
    <mergeCell ref="B573:B578"/>
    <mergeCell ref="A604:A609"/>
    <mergeCell ref="B604:B609"/>
    <mergeCell ref="A612:A621"/>
    <mergeCell ref="B612:B616"/>
    <mergeCell ref="B617:B621"/>
    <mergeCell ref="A591:A594"/>
    <mergeCell ref="B591:B594"/>
    <mergeCell ref="A595:A596"/>
    <mergeCell ref="A597:A598"/>
    <mergeCell ref="A600:A602"/>
    <mergeCell ref="B600:B6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3"/>
  <sheetViews>
    <sheetView workbookViewId="0">
      <selection activeCell="R89" sqref="R89"/>
    </sheetView>
  </sheetViews>
  <sheetFormatPr defaultRowHeight="15" x14ac:dyDescent="0.25"/>
  <cols>
    <col min="1" max="1" width="18.7109375" customWidth="1"/>
    <col min="2" max="2" width="19" customWidth="1"/>
    <col min="3" max="4" width="18.5703125" customWidth="1"/>
    <col min="5" max="5" width="18.140625" customWidth="1"/>
    <col min="6" max="6" width="20.140625" customWidth="1"/>
    <col min="7" max="7" width="20" customWidth="1"/>
    <col min="8" max="8" width="19.28515625" customWidth="1"/>
    <col min="9" max="9" width="18.140625" customWidth="1"/>
  </cols>
  <sheetData>
    <row r="1" spans="1:9" ht="18.75" x14ac:dyDescent="0.25">
      <c r="A1" s="48" t="s">
        <v>0</v>
      </c>
      <c r="B1" s="51" t="s">
        <v>1</v>
      </c>
      <c r="C1" s="51" t="s">
        <v>2</v>
      </c>
      <c r="D1" s="68">
        <v>2022</v>
      </c>
      <c r="E1" s="68"/>
      <c r="F1" s="69"/>
      <c r="G1" s="70" t="s">
        <v>3</v>
      </c>
      <c r="H1" s="73" t="s">
        <v>4</v>
      </c>
      <c r="I1" s="48" t="s">
        <v>5</v>
      </c>
    </row>
    <row r="2" spans="1:9" ht="18.75" x14ac:dyDescent="0.25">
      <c r="A2" s="49"/>
      <c r="B2" s="52"/>
      <c r="C2" s="52"/>
      <c r="D2" s="65" t="s">
        <v>375</v>
      </c>
      <c r="E2" s="66"/>
      <c r="F2" s="67"/>
      <c r="G2" s="71"/>
      <c r="H2" s="74"/>
      <c r="I2" s="49"/>
    </row>
    <row r="3" spans="1:9" ht="18.75" x14ac:dyDescent="0.25">
      <c r="A3" s="50"/>
      <c r="B3" s="53"/>
      <c r="C3" s="53"/>
      <c r="D3" s="2" t="s">
        <v>7</v>
      </c>
      <c r="E3" s="2" t="s">
        <v>8</v>
      </c>
      <c r="F3" s="2" t="s">
        <v>9</v>
      </c>
      <c r="G3" s="72"/>
      <c r="H3" s="75"/>
      <c r="I3" s="50"/>
    </row>
    <row r="4" spans="1:9" ht="18.75" x14ac:dyDescent="0.25">
      <c r="A4" s="3">
        <v>5</v>
      </c>
      <c r="B4" s="4">
        <v>1000</v>
      </c>
      <c r="C4" s="4"/>
      <c r="D4" s="5"/>
      <c r="E4" s="5"/>
      <c r="F4" s="5"/>
      <c r="G4" s="6"/>
      <c r="H4" s="6"/>
      <c r="I4" s="4"/>
    </row>
    <row r="5" spans="1:9" ht="18.75" x14ac:dyDescent="0.25">
      <c r="A5" s="48">
        <v>6</v>
      </c>
      <c r="B5" s="4">
        <v>1000</v>
      </c>
      <c r="C5" s="4" t="s">
        <v>10</v>
      </c>
      <c r="D5" s="5"/>
      <c r="E5" s="5"/>
      <c r="F5" s="5"/>
      <c r="G5" s="6"/>
      <c r="H5" s="6"/>
      <c r="I5" s="4"/>
    </row>
    <row r="6" spans="1:9" ht="18.75" x14ac:dyDescent="0.25">
      <c r="A6" s="49"/>
      <c r="B6" s="4">
        <v>1000</v>
      </c>
      <c r="C6" s="4" t="s">
        <v>11</v>
      </c>
      <c r="D6" s="5"/>
      <c r="E6" s="5"/>
      <c r="F6" s="5"/>
      <c r="G6" s="6"/>
      <c r="H6" s="6"/>
      <c r="I6" s="4"/>
    </row>
    <row r="7" spans="1:9" ht="18.75" x14ac:dyDescent="0.25">
      <c r="A7" s="50"/>
      <c r="B7" s="4"/>
      <c r="C7" s="4" t="s">
        <v>12</v>
      </c>
      <c r="D7" s="5"/>
      <c r="E7" s="5"/>
      <c r="F7" s="5"/>
      <c r="G7" s="6"/>
      <c r="H7" s="6"/>
      <c r="I7" s="4"/>
    </row>
    <row r="8" spans="1:9" ht="18.75" x14ac:dyDescent="0.25">
      <c r="A8" s="4">
        <v>7</v>
      </c>
      <c r="B8" s="4">
        <v>1000</v>
      </c>
      <c r="C8" s="4"/>
      <c r="D8" s="5"/>
      <c r="E8" s="5"/>
      <c r="F8" s="5"/>
      <c r="G8" s="6"/>
      <c r="H8" s="6"/>
      <c r="I8" s="4"/>
    </row>
    <row r="9" spans="1:9" ht="18.75" x14ac:dyDescent="0.25">
      <c r="A9" s="48">
        <v>10</v>
      </c>
      <c r="B9" s="4">
        <v>400</v>
      </c>
      <c r="C9" s="4" t="s">
        <v>10</v>
      </c>
      <c r="D9" s="5"/>
      <c r="E9" s="5"/>
      <c r="F9" s="5"/>
      <c r="G9" s="6"/>
      <c r="H9" s="6"/>
      <c r="I9" s="4"/>
    </row>
    <row r="10" spans="1:9" ht="18.75" x14ac:dyDescent="0.25">
      <c r="A10" s="49"/>
      <c r="B10" s="4">
        <v>400</v>
      </c>
      <c r="C10" s="4" t="s">
        <v>11</v>
      </c>
      <c r="D10" s="5"/>
      <c r="E10" s="5"/>
      <c r="F10" s="5"/>
      <c r="G10" s="6"/>
      <c r="H10" s="6"/>
      <c r="I10" s="4"/>
    </row>
    <row r="11" spans="1:9" ht="18.75" x14ac:dyDescent="0.25">
      <c r="A11" s="50"/>
      <c r="B11" s="4"/>
      <c r="C11" s="4" t="s">
        <v>12</v>
      </c>
      <c r="D11" s="5"/>
      <c r="E11" s="5"/>
      <c r="F11" s="5"/>
      <c r="G11" s="6"/>
      <c r="H11" s="6"/>
      <c r="I11" s="4"/>
    </row>
    <row r="12" spans="1:9" ht="18.75" x14ac:dyDescent="0.25">
      <c r="A12" s="48">
        <v>15</v>
      </c>
      <c r="B12" s="4">
        <v>1000</v>
      </c>
      <c r="C12" s="4"/>
      <c r="D12" s="5"/>
      <c r="E12" s="5"/>
      <c r="F12" s="5"/>
      <c r="G12" s="6"/>
      <c r="H12" s="6"/>
      <c r="I12" s="4"/>
    </row>
    <row r="13" spans="1:9" ht="18.75" x14ac:dyDescent="0.25">
      <c r="A13" s="49"/>
      <c r="B13" s="4">
        <v>1000</v>
      </c>
      <c r="C13" s="4"/>
      <c r="D13" s="5"/>
      <c r="E13" s="5"/>
      <c r="F13" s="5"/>
      <c r="G13" s="6"/>
      <c r="H13" s="6"/>
      <c r="I13" s="4"/>
    </row>
    <row r="14" spans="1:9" ht="18.75" x14ac:dyDescent="0.25">
      <c r="A14" s="48">
        <v>16</v>
      </c>
      <c r="B14" s="4">
        <v>1000</v>
      </c>
      <c r="C14" s="4"/>
      <c r="D14" s="5"/>
      <c r="E14" s="5"/>
      <c r="F14" s="5"/>
      <c r="G14" s="6"/>
      <c r="H14" s="6"/>
      <c r="I14" s="4"/>
    </row>
    <row r="15" spans="1:9" ht="18.75" x14ac:dyDescent="0.25">
      <c r="A15" s="50"/>
      <c r="B15" s="4">
        <v>1000</v>
      </c>
      <c r="C15" s="4"/>
      <c r="D15" s="5"/>
      <c r="E15" s="5"/>
      <c r="F15" s="5"/>
      <c r="G15" s="6"/>
      <c r="H15" s="6"/>
      <c r="I15" s="4"/>
    </row>
    <row r="16" spans="1:9" ht="18.75" x14ac:dyDescent="0.25">
      <c r="A16" s="4" t="s">
        <v>13</v>
      </c>
      <c r="B16" s="4">
        <v>630</v>
      </c>
      <c r="C16" s="4"/>
      <c r="D16" s="5"/>
      <c r="E16" s="5"/>
      <c r="F16" s="5"/>
      <c r="G16" s="6"/>
      <c r="H16" s="6"/>
      <c r="I16" s="4"/>
    </row>
    <row r="17" spans="1:9" ht="18.75" x14ac:dyDescent="0.25">
      <c r="A17" s="48">
        <v>9</v>
      </c>
      <c r="B17" s="48">
        <v>400</v>
      </c>
      <c r="C17" s="4" t="s">
        <v>14</v>
      </c>
      <c r="D17" s="7">
        <v>0</v>
      </c>
      <c r="E17" s="7">
        <v>1</v>
      </c>
      <c r="F17" s="7">
        <v>2</v>
      </c>
      <c r="G17" s="6"/>
      <c r="H17" s="6"/>
      <c r="I17" s="4"/>
    </row>
    <row r="18" spans="1:9" ht="18.75" x14ac:dyDescent="0.25">
      <c r="A18" s="49"/>
      <c r="B18" s="49"/>
      <c r="C18" s="4" t="s">
        <v>15</v>
      </c>
      <c r="D18" s="7">
        <v>50</v>
      </c>
      <c r="E18" s="7">
        <v>65</v>
      </c>
      <c r="F18" s="7">
        <v>52</v>
      </c>
      <c r="G18" s="6"/>
      <c r="H18" s="6"/>
      <c r="I18" s="4"/>
    </row>
    <row r="19" spans="1:9" ht="18.75" x14ac:dyDescent="0.25">
      <c r="A19" s="49"/>
      <c r="B19" s="49"/>
      <c r="C19" s="4" t="s">
        <v>16</v>
      </c>
      <c r="D19" s="7">
        <v>23</v>
      </c>
      <c r="E19" s="7">
        <v>36</v>
      </c>
      <c r="F19" s="7">
        <v>36</v>
      </c>
      <c r="G19" s="6"/>
      <c r="H19" s="6"/>
      <c r="I19" s="4"/>
    </row>
    <row r="20" spans="1:9" ht="18.75" x14ac:dyDescent="0.25">
      <c r="A20" s="49"/>
      <c r="B20" s="49"/>
      <c r="C20" s="4" t="s">
        <v>17</v>
      </c>
      <c r="D20" s="7">
        <v>0</v>
      </c>
      <c r="E20" s="7">
        <v>0</v>
      </c>
      <c r="F20" s="7">
        <v>0</v>
      </c>
      <c r="G20" s="6"/>
      <c r="H20" s="6"/>
      <c r="I20" s="4"/>
    </row>
    <row r="21" spans="1:9" ht="18.75" x14ac:dyDescent="0.25">
      <c r="A21" s="49"/>
      <c r="B21" s="49"/>
      <c r="C21" s="4" t="s">
        <v>18</v>
      </c>
      <c r="D21" s="7">
        <v>1</v>
      </c>
      <c r="E21" s="7">
        <v>2</v>
      </c>
      <c r="F21" s="7">
        <v>1</v>
      </c>
      <c r="G21" s="6"/>
      <c r="H21" s="6"/>
      <c r="I21" s="4"/>
    </row>
    <row r="22" spans="1:9" ht="18.75" x14ac:dyDescent="0.25">
      <c r="A22" s="50"/>
      <c r="B22" s="50"/>
      <c r="C22" s="4" t="s">
        <v>12</v>
      </c>
      <c r="D22" s="7">
        <f>D21+D20+D19+D18+D17</f>
        <v>74</v>
      </c>
      <c r="E22" s="7">
        <f t="shared" ref="E22:F22" si="0">E21+E20+E19+E18+E17</f>
        <v>104</v>
      </c>
      <c r="F22" s="7">
        <f t="shared" si="0"/>
        <v>91</v>
      </c>
      <c r="G22" s="6">
        <f>0.22*(F22+E22+D22)</f>
        <v>59.18</v>
      </c>
      <c r="H22" s="6">
        <f>G22*100/400</f>
        <v>14.795</v>
      </c>
      <c r="I22" s="4"/>
    </row>
    <row r="23" spans="1:9" ht="18.75" x14ac:dyDescent="0.25">
      <c r="A23" s="48">
        <v>10</v>
      </c>
      <c r="B23" s="48">
        <v>400</v>
      </c>
      <c r="C23" s="4" t="s">
        <v>19</v>
      </c>
      <c r="D23" s="7">
        <v>74</v>
      </c>
      <c r="E23" s="7">
        <v>81</v>
      </c>
      <c r="F23" s="7">
        <v>96</v>
      </c>
      <c r="G23" s="6"/>
      <c r="H23" s="6"/>
      <c r="I23" s="4"/>
    </row>
    <row r="24" spans="1:9" ht="18.75" x14ac:dyDescent="0.25">
      <c r="A24" s="49"/>
      <c r="B24" s="49"/>
      <c r="C24" s="4" t="s">
        <v>20</v>
      </c>
      <c r="D24" s="7">
        <v>40</v>
      </c>
      <c r="E24" s="7">
        <v>28</v>
      </c>
      <c r="F24" s="7">
        <v>27</v>
      </c>
      <c r="G24" s="6"/>
      <c r="H24" s="6"/>
      <c r="I24" s="4"/>
    </row>
    <row r="25" spans="1:9" ht="18.75" x14ac:dyDescent="0.25">
      <c r="A25" s="49"/>
      <c r="B25" s="49"/>
      <c r="C25" s="4" t="s">
        <v>21</v>
      </c>
      <c r="D25" s="7">
        <v>83</v>
      </c>
      <c r="E25" s="7">
        <v>74</v>
      </c>
      <c r="F25" s="7">
        <v>64</v>
      </c>
      <c r="G25" s="6"/>
      <c r="H25" s="6"/>
      <c r="I25" s="4"/>
    </row>
    <row r="26" spans="1:9" ht="18.75" x14ac:dyDescent="0.25">
      <c r="A26" s="49"/>
      <c r="B26" s="49"/>
      <c r="C26" s="4" t="s">
        <v>22</v>
      </c>
      <c r="D26" s="7">
        <v>2</v>
      </c>
      <c r="E26" s="7">
        <v>1</v>
      </c>
      <c r="F26" s="7">
        <v>9</v>
      </c>
      <c r="G26" s="6"/>
      <c r="H26" s="6"/>
      <c r="I26" s="4"/>
    </row>
    <row r="27" spans="1:9" ht="18.75" x14ac:dyDescent="0.25">
      <c r="A27" s="50"/>
      <c r="B27" s="50"/>
      <c r="C27" s="4" t="s">
        <v>12</v>
      </c>
      <c r="D27" s="7">
        <f>D26+D25+D24+D23</f>
        <v>199</v>
      </c>
      <c r="E27" s="7">
        <f t="shared" ref="E27:F27" si="1">E26+E25+E24+E23</f>
        <v>184</v>
      </c>
      <c r="F27" s="7">
        <f t="shared" si="1"/>
        <v>196</v>
      </c>
      <c r="G27" s="6">
        <f>0.22*(F27+E27+D27)</f>
        <v>127.38</v>
      </c>
      <c r="H27" s="6">
        <f>G27*100/400</f>
        <v>31.844999999999999</v>
      </c>
      <c r="I27" s="4"/>
    </row>
    <row r="28" spans="1:9" ht="18.75" x14ac:dyDescent="0.25">
      <c r="A28" s="4" t="s">
        <v>23</v>
      </c>
      <c r="B28" s="4"/>
      <c r="C28" s="4"/>
      <c r="D28" s="7"/>
      <c r="E28" s="7"/>
      <c r="F28" s="7"/>
      <c r="G28" s="7"/>
      <c r="H28" s="6"/>
      <c r="I28" s="4"/>
    </row>
    <row r="29" spans="1:9" ht="18.75" x14ac:dyDescent="0.25">
      <c r="A29" s="48">
        <v>1088</v>
      </c>
      <c r="B29" s="4">
        <v>2500</v>
      </c>
      <c r="C29" s="4"/>
      <c r="D29" s="7">
        <v>0</v>
      </c>
      <c r="E29" s="7">
        <v>0</v>
      </c>
      <c r="F29" s="7">
        <v>0</v>
      </c>
      <c r="G29" s="7"/>
      <c r="H29" s="6"/>
      <c r="I29" s="4"/>
    </row>
    <row r="30" spans="1:9" ht="18.75" x14ac:dyDescent="0.25">
      <c r="A30" s="49"/>
      <c r="B30" s="4">
        <v>2500</v>
      </c>
      <c r="C30" s="4"/>
      <c r="D30" s="7">
        <v>853</v>
      </c>
      <c r="E30" s="7">
        <v>800</v>
      </c>
      <c r="F30" s="7">
        <v>818</v>
      </c>
      <c r="G30" s="7"/>
      <c r="H30" s="6"/>
      <c r="I30" s="4"/>
    </row>
    <row r="31" spans="1:9" ht="18.75" x14ac:dyDescent="0.25">
      <c r="A31" s="50"/>
      <c r="B31" s="4" t="s">
        <v>12</v>
      </c>
      <c r="C31" s="4" t="s">
        <v>12</v>
      </c>
      <c r="D31" s="7">
        <f>D30+D29</f>
        <v>853</v>
      </c>
      <c r="E31" s="7">
        <f t="shared" ref="E31:F31" si="2">E30+E29</f>
        <v>800</v>
      </c>
      <c r="F31" s="7">
        <f t="shared" si="2"/>
        <v>818</v>
      </c>
      <c r="G31" s="7">
        <f>0.22*(F31+E31+D31)</f>
        <v>543.62</v>
      </c>
      <c r="H31" s="6">
        <f>G31*100/2500</f>
        <v>21.744800000000001</v>
      </c>
      <c r="I31" s="4"/>
    </row>
    <row r="32" spans="1:9" ht="18.75" x14ac:dyDescent="0.25">
      <c r="A32" s="48">
        <v>1019</v>
      </c>
      <c r="B32" s="4">
        <v>630</v>
      </c>
      <c r="C32" s="4"/>
      <c r="D32" s="7">
        <v>354</v>
      </c>
      <c r="E32" s="7">
        <v>451</v>
      </c>
      <c r="F32" s="7">
        <v>460</v>
      </c>
      <c r="G32" s="7">
        <f>0.22*(F32+E32+D32)</f>
        <v>278.3</v>
      </c>
      <c r="H32" s="6">
        <f>G32*100/630</f>
        <v>44.174603174603178</v>
      </c>
      <c r="I32" s="4"/>
    </row>
    <row r="33" spans="1:9" ht="18.75" x14ac:dyDescent="0.25">
      <c r="A33" s="50"/>
      <c r="B33" s="4">
        <v>630</v>
      </c>
      <c r="C33" s="4"/>
      <c r="D33" s="7">
        <v>38</v>
      </c>
      <c r="E33" s="7">
        <v>41</v>
      </c>
      <c r="F33" s="7">
        <v>57</v>
      </c>
      <c r="G33" s="7">
        <f>0.22*(F33+E33+D33)</f>
        <v>29.92</v>
      </c>
      <c r="H33" s="6">
        <f>G33*100/630</f>
        <v>4.7492063492063492</v>
      </c>
      <c r="I33" s="4"/>
    </row>
    <row r="34" spans="1:9" ht="18.75" x14ac:dyDescent="0.25">
      <c r="A34" s="48">
        <v>947</v>
      </c>
      <c r="B34" s="4">
        <v>630</v>
      </c>
      <c r="C34" s="4"/>
      <c r="D34" s="7">
        <v>198</v>
      </c>
      <c r="E34" s="7">
        <v>194</v>
      </c>
      <c r="F34" s="7">
        <v>236</v>
      </c>
      <c r="G34" s="7">
        <f>0.22*(F34+E34+D34)</f>
        <v>138.16</v>
      </c>
      <c r="H34" s="6">
        <f>G34*100/630</f>
        <v>21.93015873015873</v>
      </c>
      <c r="I34" s="8"/>
    </row>
    <row r="35" spans="1:9" ht="18.75" x14ac:dyDescent="0.25">
      <c r="A35" s="49"/>
      <c r="B35" s="4">
        <v>630</v>
      </c>
      <c r="C35" s="4"/>
      <c r="D35" s="7">
        <v>175</v>
      </c>
      <c r="E35" s="7">
        <v>155</v>
      </c>
      <c r="F35" s="7">
        <v>130</v>
      </c>
      <c r="G35" s="7">
        <f t="shared" ref="G35:G36" si="3">0.22*(F35+E35+D35)</f>
        <v>101.2</v>
      </c>
      <c r="H35" s="6">
        <f t="shared" ref="H35:H36" si="4">G35*100/630</f>
        <v>16.063492063492063</v>
      </c>
      <c r="I35" s="8"/>
    </row>
    <row r="36" spans="1:9" ht="18.75" x14ac:dyDescent="0.25">
      <c r="A36" s="50"/>
      <c r="B36" s="4" t="s">
        <v>12</v>
      </c>
      <c r="C36" s="4" t="s">
        <v>12</v>
      </c>
      <c r="D36" s="7">
        <f>D35+D34</f>
        <v>373</v>
      </c>
      <c r="E36" s="7">
        <f t="shared" ref="E36:F36" si="5">E35+E34</f>
        <v>349</v>
      </c>
      <c r="F36" s="7">
        <f t="shared" si="5"/>
        <v>366</v>
      </c>
      <c r="G36" s="7">
        <f t="shared" si="3"/>
        <v>239.36</v>
      </c>
      <c r="H36" s="6">
        <f t="shared" si="4"/>
        <v>37.993650793650794</v>
      </c>
      <c r="I36" s="8"/>
    </row>
    <row r="37" spans="1:9" ht="18.75" x14ac:dyDescent="0.25">
      <c r="A37" s="48">
        <v>35</v>
      </c>
      <c r="B37" s="48">
        <v>400</v>
      </c>
      <c r="C37" s="4" t="s">
        <v>376</v>
      </c>
      <c r="D37" s="7">
        <v>13</v>
      </c>
      <c r="E37" s="7">
        <v>0</v>
      </c>
      <c r="F37" s="7">
        <v>8</v>
      </c>
      <c r="G37" s="7"/>
      <c r="H37" s="6"/>
      <c r="I37" s="8"/>
    </row>
    <row r="38" spans="1:9" ht="18.75" x14ac:dyDescent="0.25">
      <c r="A38" s="49"/>
      <c r="B38" s="49"/>
      <c r="C38" s="4" t="s">
        <v>377</v>
      </c>
      <c r="D38" s="7">
        <v>50</v>
      </c>
      <c r="E38" s="7">
        <v>20</v>
      </c>
      <c r="F38" s="7">
        <v>16</v>
      </c>
      <c r="G38" s="7"/>
      <c r="H38" s="6"/>
      <c r="I38" s="8"/>
    </row>
    <row r="39" spans="1:9" ht="18.75" x14ac:dyDescent="0.25">
      <c r="A39" s="49"/>
      <c r="B39" s="49"/>
      <c r="C39" s="4" t="s">
        <v>378</v>
      </c>
      <c r="D39" s="7">
        <v>0</v>
      </c>
      <c r="E39" s="7">
        <v>0</v>
      </c>
      <c r="F39" s="7">
        <v>0</v>
      </c>
      <c r="G39" s="7"/>
      <c r="H39" s="6"/>
      <c r="I39" s="8"/>
    </row>
    <row r="40" spans="1:9" ht="18.75" x14ac:dyDescent="0.25">
      <c r="A40" s="49"/>
      <c r="B40" s="49"/>
      <c r="C40" s="4" t="s">
        <v>379</v>
      </c>
      <c r="D40" s="7">
        <v>4</v>
      </c>
      <c r="E40" s="7">
        <v>0</v>
      </c>
      <c r="F40" s="7">
        <v>14</v>
      </c>
      <c r="G40" s="7"/>
      <c r="H40" s="6"/>
      <c r="I40" s="8"/>
    </row>
    <row r="41" spans="1:9" ht="18.75" x14ac:dyDescent="0.25">
      <c r="A41" s="50"/>
      <c r="B41" s="50"/>
      <c r="C41" s="4" t="s">
        <v>12</v>
      </c>
      <c r="D41" s="7">
        <f>D40+D39+D38+D37</f>
        <v>67</v>
      </c>
      <c r="E41" s="7">
        <f t="shared" ref="E41:F41" si="6">E40+E39+E38+E37</f>
        <v>20</v>
      </c>
      <c r="F41" s="7">
        <f t="shared" si="6"/>
        <v>38</v>
      </c>
      <c r="G41" s="7">
        <f>0.22*(F41+E41+D41)</f>
        <v>27.5</v>
      </c>
      <c r="H41" s="6">
        <f>G41*100/B37</f>
        <v>6.875</v>
      </c>
      <c r="I41" s="8"/>
    </row>
    <row r="42" spans="1:9" ht="18.75" x14ac:dyDescent="0.25">
      <c r="A42" s="48">
        <v>36</v>
      </c>
      <c r="B42" s="48">
        <v>630</v>
      </c>
      <c r="C42" s="9" t="s">
        <v>24</v>
      </c>
      <c r="D42" s="7">
        <v>0</v>
      </c>
      <c r="E42" s="7">
        <v>0</v>
      </c>
      <c r="F42" s="7">
        <v>0</v>
      </c>
      <c r="G42" s="7"/>
      <c r="H42" s="6"/>
      <c r="I42" s="4"/>
    </row>
    <row r="43" spans="1:9" ht="18.75" x14ac:dyDescent="0.25">
      <c r="A43" s="49"/>
      <c r="B43" s="49"/>
      <c r="C43" s="9" t="s">
        <v>25</v>
      </c>
      <c r="D43" s="7">
        <v>0</v>
      </c>
      <c r="E43" s="7">
        <v>0</v>
      </c>
      <c r="F43" s="7">
        <v>0</v>
      </c>
      <c r="G43" s="7"/>
      <c r="H43" s="6"/>
      <c r="I43" s="4"/>
    </row>
    <row r="44" spans="1:9" ht="18.75" x14ac:dyDescent="0.25">
      <c r="A44" s="49"/>
      <c r="B44" s="49"/>
      <c r="C44" s="4" t="s">
        <v>26</v>
      </c>
      <c r="D44" s="7">
        <v>0</v>
      </c>
      <c r="E44" s="7">
        <v>0</v>
      </c>
      <c r="F44" s="7">
        <v>0</v>
      </c>
      <c r="G44" s="7"/>
      <c r="H44" s="6"/>
      <c r="I44" s="4"/>
    </row>
    <row r="45" spans="1:9" ht="18.75" x14ac:dyDescent="0.25">
      <c r="A45" s="49"/>
      <c r="B45" s="49"/>
      <c r="C45" s="4" t="s">
        <v>27</v>
      </c>
      <c r="D45" s="7">
        <v>0</v>
      </c>
      <c r="E45" s="7">
        <v>0</v>
      </c>
      <c r="F45" s="7">
        <v>0</v>
      </c>
      <c r="G45" s="7"/>
      <c r="H45" s="6"/>
      <c r="I45" s="4"/>
    </row>
    <row r="46" spans="1:9" ht="18.75" x14ac:dyDescent="0.25">
      <c r="A46" s="49"/>
      <c r="B46" s="50"/>
      <c r="C46" s="4" t="s">
        <v>12</v>
      </c>
      <c r="D46" s="7">
        <v>267</v>
      </c>
      <c r="E46" s="7">
        <v>258</v>
      </c>
      <c r="F46" s="7">
        <v>276</v>
      </c>
      <c r="G46" s="7">
        <f>0.22*(F46+E46+D46)</f>
        <v>176.22</v>
      </c>
      <c r="H46" s="6">
        <f>G46*100/B42</f>
        <v>27.971428571428572</v>
      </c>
      <c r="I46" s="4"/>
    </row>
    <row r="47" spans="1:9" ht="18.75" x14ac:dyDescent="0.25">
      <c r="A47" s="49"/>
      <c r="B47" s="48">
        <v>630</v>
      </c>
      <c r="C47" s="4" t="s">
        <v>28</v>
      </c>
      <c r="D47" s="7">
        <v>0</v>
      </c>
      <c r="E47" s="7">
        <v>0</v>
      </c>
      <c r="F47" s="7">
        <v>0</v>
      </c>
      <c r="G47" s="7"/>
      <c r="H47" s="6"/>
      <c r="I47" s="4"/>
    </row>
    <row r="48" spans="1:9" ht="18.75" x14ac:dyDescent="0.25">
      <c r="A48" s="49"/>
      <c r="B48" s="49"/>
      <c r="C48" s="4" t="s">
        <v>29</v>
      </c>
      <c r="D48" s="7">
        <v>0</v>
      </c>
      <c r="E48" s="7">
        <v>0</v>
      </c>
      <c r="F48" s="7">
        <v>0</v>
      </c>
      <c r="G48" s="7"/>
      <c r="H48" s="6"/>
      <c r="I48" s="4"/>
    </row>
    <row r="49" spans="1:9" ht="18.75" x14ac:dyDescent="0.25">
      <c r="A49" s="49"/>
      <c r="B49" s="49"/>
      <c r="C49" s="4" t="s">
        <v>26</v>
      </c>
      <c r="D49" s="7">
        <v>0</v>
      </c>
      <c r="E49" s="7">
        <v>0</v>
      </c>
      <c r="F49" s="7">
        <v>0</v>
      </c>
      <c r="G49" s="7"/>
      <c r="H49" s="6"/>
      <c r="I49" s="4"/>
    </row>
    <row r="50" spans="1:9" ht="18.75" x14ac:dyDescent="0.25">
      <c r="A50" s="49"/>
      <c r="B50" s="49"/>
      <c r="C50" s="4" t="s">
        <v>30</v>
      </c>
      <c r="D50" s="7">
        <v>0</v>
      </c>
      <c r="E50" s="7">
        <v>0</v>
      </c>
      <c r="F50" s="7">
        <v>0</v>
      </c>
      <c r="G50" s="7"/>
      <c r="H50" s="6"/>
      <c r="I50" s="4"/>
    </row>
    <row r="51" spans="1:9" ht="18.75" x14ac:dyDescent="0.25">
      <c r="A51" s="49"/>
      <c r="B51" s="49"/>
      <c r="C51" s="4" t="s">
        <v>31</v>
      </c>
      <c r="D51" s="7">
        <v>0</v>
      </c>
      <c r="E51" s="7">
        <v>0</v>
      </c>
      <c r="F51" s="7">
        <v>0</v>
      </c>
      <c r="G51" s="7"/>
      <c r="H51" s="6"/>
      <c r="I51" s="4"/>
    </row>
    <row r="52" spans="1:9" ht="18.75" x14ac:dyDescent="0.25">
      <c r="A52" s="50"/>
      <c r="B52" s="50"/>
      <c r="C52" s="4" t="s">
        <v>12</v>
      </c>
      <c r="D52" s="7">
        <f>D51+D50+D49+D48+D47</f>
        <v>0</v>
      </c>
      <c r="E52" s="7">
        <f t="shared" ref="E52:F52" si="7">E51+E50+E49+E48+E47</f>
        <v>0</v>
      </c>
      <c r="F52" s="7">
        <f t="shared" si="7"/>
        <v>0</v>
      </c>
      <c r="G52" s="7">
        <f>0.22*(F52+E52+D52)</f>
        <v>0</v>
      </c>
      <c r="H52" s="6">
        <f>G52*100/630</f>
        <v>0</v>
      </c>
      <c r="I52" s="4"/>
    </row>
    <row r="53" spans="1:9" ht="18.75" x14ac:dyDescent="0.25">
      <c r="A53" s="48">
        <v>37</v>
      </c>
      <c r="B53" s="48">
        <v>630</v>
      </c>
      <c r="C53" s="4" t="s">
        <v>32</v>
      </c>
      <c r="D53" s="7">
        <v>91</v>
      </c>
      <c r="E53" s="7">
        <v>80</v>
      </c>
      <c r="F53" s="7">
        <v>106</v>
      </c>
      <c r="G53" s="7"/>
      <c r="H53" s="6"/>
      <c r="I53" s="4"/>
    </row>
    <row r="54" spans="1:9" ht="18.75" x14ac:dyDescent="0.25">
      <c r="A54" s="49"/>
      <c r="B54" s="49"/>
      <c r="C54" s="4" t="s">
        <v>33</v>
      </c>
      <c r="D54" s="7">
        <v>52</v>
      </c>
      <c r="E54" s="7">
        <v>42</v>
      </c>
      <c r="F54" s="7">
        <v>46</v>
      </c>
      <c r="G54" s="7"/>
      <c r="H54" s="6"/>
      <c r="I54" s="4"/>
    </row>
    <row r="55" spans="1:9" ht="18.75" x14ac:dyDescent="0.25">
      <c r="A55" s="49"/>
      <c r="B55" s="49"/>
      <c r="C55" s="4" t="s">
        <v>34</v>
      </c>
      <c r="D55" s="7">
        <v>51</v>
      </c>
      <c r="E55" s="7">
        <v>47</v>
      </c>
      <c r="F55" s="7">
        <v>33</v>
      </c>
      <c r="G55" s="7"/>
      <c r="H55" s="6"/>
      <c r="I55" s="4"/>
    </row>
    <row r="56" spans="1:9" ht="18.75" x14ac:dyDescent="0.25">
      <c r="A56" s="49"/>
      <c r="B56" s="49"/>
      <c r="C56" s="4" t="s">
        <v>35</v>
      </c>
      <c r="D56" s="7">
        <v>22</v>
      </c>
      <c r="E56" s="7">
        <v>24</v>
      </c>
      <c r="F56" s="7">
        <v>17</v>
      </c>
      <c r="G56" s="7"/>
      <c r="H56" s="6"/>
      <c r="I56" s="4"/>
    </row>
    <row r="57" spans="1:9" ht="18.75" x14ac:dyDescent="0.25">
      <c r="A57" s="49"/>
      <c r="B57" s="49"/>
      <c r="C57" s="4" t="s">
        <v>36</v>
      </c>
      <c r="D57" s="7">
        <v>12</v>
      </c>
      <c r="E57" s="7">
        <v>8</v>
      </c>
      <c r="F57" s="7">
        <v>19</v>
      </c>
      <c r="G57" s="7"/>
      <c r="H57" s="6"/>
      <c r="I57" s="4"/>
    </row>
    <row r="58" spans="1:9" ht="18.75" x14ac:dyDescent="0.25">
      <c r="A58" s="49"/>
      <c r="B58" s="49"/>
      <c r="C58" s="4" t="s">
        <v>37</v>
      </c>
      <c r="D58" s="7">
        <v>0</v>
      </c>
      <c r="E58" s="7">
        <v>1</v>
      </c>
      <c r="F58" s="7">
        <v>1</v>
      </c>
      <c r="G58" s="7"/>
      <c r="H58" s="6"/>
      <c r="I58" s="4"/>
    </row>
    <row r="59" spans="1:9" ht="18.75" x14ac:dyDescent="0.25">
      <c r="A59" s="49"/>
      <c r="B59" s="49"/>
      <c r="C59" s="4" t="s">
        <v>38</v>
      </c>
      <c r="D59" s="7">
        <v>0</v>
      </c>
      <c r="E59" s="7">
        <v>0</v>
      </c>
      <c r="F59" s="7">
        <v>0</v>
      </c>
      <c r="G59" s="7"/>
      <c r="H59" s="6"/>
      <c r="I59" s="4"/>
    </row>
    <row r="60" spans="1:9" ht="18.75" x14ac:dyDescent="0.25">
      <c r="A60" s="49"/>
      <c r="B60" s="50"/>
      <c r="C60" s="4" t="s">
        <v>12</v>
      </c>
      <c r="D60" s="7">
        <f>D59+D58+D57+D56+D55+D54+D53</f>
        <v>228</v>
      </c>
      <c r="E60" s="7">
        <f t="shared" ref="E60:F60" si="8">E59+E58+E57+E56+E55+E54+E53</f>
        <v>202</v>
      </c>
      <c r="F60" s="7">
        <f t="shared" si="8"/>
        <v>222</v>
      </c>
      <c r="G60" s="7">
        <f>0.22*(F60+E60+D60)</f>
        <v>143.44</v>
      </c>
      <c r="H60" s="6">
        <f>G60*100/630</f>
        <v>22.768253968253969</v>
      </c>
      <c r="I60" s="4"/>
    </row>
    <row r="61" spans="1:9" ht="18.75" x14ac:dyDescent="0.25">
      <c r="A61" s="50"/>
      <c r="B61" s="4">
        <v>630</v>
      </c>
      <c r="C61" s="4" t="s">
        <v>12</v>
      </c>
      <c r="D61" s="7">
        <v>0</v>
      </c>
      <c r="E61" s="7">
        <v>0</v>
      </c>
      <c r="F61" s="7">
        <v>0</v>
      </c>
      <c r="G61" s="7">
        <f>0.22*(F61+E61+D61)</f>
        <v>0</v>
      </c>
      <c r="H61" s="6">
        <f t="shared" ref="H61" si="9">G61*100/630</f>
        <v>0</v>
      </c>
      <c r="I61" s="4"/>
    </row>
    <row r="62" spans="1:9" ht="18.75" x14ac:dyDescent="0.25">
      <c r="A62" s="48" t="s">
        <v>41</v>
      </c>
      <c r="B62" s="48">
        <v>250</v>
      </c>
      <c r="C62" s="4" t="s">
        <v>42</v>
      </c>
      <c r="D62" s="7">
        <v>0</v>
      </c>
      <c r="E62" s="7">
        <v>0</v>
      </c>
      <c r="F62" s="7">
        <v>0</v>
      </c>
      <c r="G62" s="7"/>
      <c r="H62" s="6"/>
      <c r="I62" s="4"/>
    </row>
    <row r="63" spans="1:9" ht="18.75" x14ac:dyDescent="0.25">
      <c r="A63" s="49"/>
      <c r="B63" s="49"/>
      <c r="C63" s="4" t="s">
        <v>43</v>
      </c>
      <c r="D63" s="7">
        <v>25</v>
      </c>
      <c r="E63" s="7">
        <v>7</v>
      </c>
      <c r="F63" s="7">
        <v>5</v>
      </c>
      <c r="G63" s="7"/>
      <c r="H63" s="6"/>
      <c r="I63" s="4"/>
    </row>
    <row r="64" spans="1:9" ht="18.75" x14ac:dyDescent="0.25">
      <c r="A64" s="49"/>
      <c r="B64" s="49"/>
      <c r="C64" s="4" t="s">
        <v>44</v>
      </c>
      <c r="D64" s="7">
        <v>38</v>
      </c>
      <c r="E64" s="7">
        <v>50</v>
      </c>
      <c r="F64" s="7">
        <v>36</v>
      </c>
      <c r="G64" s="7"/>
      <c r="H64" s="6"/>
      <c r="I64" s="4"/>
    </row>
    <row r="65" spans="1:9" ht="18.75" x14ac:dyDescent="0.25">
      <c r="A65" s="50"/>
      <c r="B65" s="50"/>
      <c r="C65" s="4" t="s">
        <v>12</v>
      </c>
      <c r="D65" s="7">
        <f>D64+D63+D62</f>
        <v>63</v>
      </c>
      <c r="E65" s="7">
        <f t="shared" ref="E65:F65" si="10">E64+E63+E62</f>
        <v>57</v>
      </c>
      <c r="F65" s="7">
        <f t="shared" si="10"/>
        <v>41</v>
      </c>
      <c r="G65" s="7">
        <f>0.22*(F65+E65+D65)</f>
        <v>35.42</v>
      </c>
      <c r="H65" s="6">
        <f>G65*100/250</f>
        <v>14.167999999999999</v>
      </c>
      <c r="I65" s="4"/>
    </row>
    <row r="66" spans="1:9" ht="18.75" x14ac:dyDescent="0.25">
      <c r="A66" s="48" t="s">
        <v>45</v>
      </c>
      <c r="B66" s="48">
        <v>160</v>
      </c>
      <c r="C66" s="4" t="s">
        <v>46</v>
      </c>
      <c r="D66" s="7">
        <v>30</v>
      </c>
      <c r="E66" s="7">
        <v>28</v>
      </c>
      <c r="F66" s="7">
        <v>23</v>
      </c>
      <c r="G66" s="7"/>
      <c r="H66" s="6"/>
      <c r="I66" s="4"/>
    </row>
    <row r="67" spans="1:9" ht="18.75" x14ac:dyDescent="0.25">
      <c r="A67" s="49"/>
      <c r="B67" s="49"/>
      <c r="C67" s="4" t="s">
        <v>47</v>
      </c>
      <c r="D67" s="7">
        <v>9</v>
      </c>
      <c r="E67" s="7">
        <v>11</v>
      </c>
      <c r="F67" s="7">
        <v>3</v>
      </c>
      <c r="G67" s="7"/>
      <c r="H67" s="6"/>
      <c r="I67" s="4"/>
    </row>
    <row r="68" spans="1:9" ht="18.75" x14ac:dyDescent="0.25">
      <c r="A68" s="49"/>
      <c r="B68" s="49"/>
      <c r="C68" s="4" t="s">
        <v>48</v>
      </c>
      <c r="D68" s="7">
        <v>1</v>
      </c>
      <c r="E68" s="7">
        <v>5</v>
      </c>
      <c r="F68" s="7">
        <v>5</v>
      </c>
      <c r="G68" s="7"/>
      <c r="H68" s="6"/>
      <c r="I68" s="4"/>
    </row>
    <row r="69" spans="1:9" ht="18.75" x14ac:dyDescent="0.25">
      <c r="A69" s="50"/>
      <c r="B69" s="50"/>
      <c r="C69" s="4" t="s">
        <v>12</v>
      </c>
      <c r="D69" s="7">
        <f>D68+D67+D66</f>
        <v>40</v>
      </c>
      <c r="E69" s="7">
        <f t="shared" ref="E69:F69" si="11">E68+E67+E66</f>
        <v>44</v>
      </c>
      <c r="F69" s="7">
        <f t="shared" si="11"/>
        <v>31</v>
      </c>
      <c r="G69" s="7">
        <f>0.22*(F69+E69+D69)</f>
        <v>25.3</v>
      </c>
      <c r="H69" s="6">
        <f>G69*100/160</f>
        <v>15.8125</v>
      </c>
      <c r="I69" s="4"/>
    </row>
    <row r="70" spans="1:9" ht="18.75" x14ac:dyDescent="0.25">
      <c r="A70" s="48" t="s">
        <v>49</v>
      </c>
      <c r="B70" s="48">
        <v>250</v>
      </c>
      <c r="C70" s="4" t="s">
        <v>14</v>
      </c>
      <c r="D70" s="7">
        <v>25</v>
      </c>
      <c r="E70" s="7">
        <v>44</v>
      </c>
      <c r="F70" s="7">
        <v>24</v>
      </c>
      <c r="G70" s="7"/>
      <c r="H70" s="6"/>
      <c r="I70" s="4"/>
    </row>
    <row r="71" spans="1:9" ht="18.75" x14ac:dyDescent="0.25">
      <c r="A71" s="49"/>
      <c r="B71" s="49"/>
      <c r="C71" s="4" t="s">
        <v>15</v>
      </c>
      <c r="D71" s="7">
        <v>18</v>
      </c>
      <c r="E71" s="7">
        <v>21</v>
      </c>
      <c r="F71" s="7">
        <v>28</v>
      </c>
      <c r="G71" s="7"/>
      <c r="H71" s="6"/>
      <c r="I71" s="4"/>
    </row>
    <row r="72" spans="1:9" ht="18.75" x14ac:dyDescent="0.25">
      <c r="A72" s="49"/>
      <c r="B72" s="49"/>
      <c r="C72" s="4" t="s">
        <v>16</v>
      </c>
      <c r="D72" s="7">
        <v>23</v>
      </c>
      <c r="E72" s="7">
        <v>36</v>
      </c>
      <c r="F72" s="7">
        <v>23</v>
      </c>
      <c r="G72" s="7"/>
      <c r="H72" s="6"/>
      <c r="I72" s="4"/>
    </row>
    <row r="73" spans="1:9" ht="18.75" x14ac:dyDescent="0.25">
      <c r="A73" s="50"/>
      <c r="B73" s="50"/>
      <c r="C73" s="4" t="s">
        <v>12</v>
      </c>
      <c r="D73" s="7">
        <f>D72+D71+D70</f>
        <v>66</v>
      </c>
      <c r="E73" s="7">
        <f t="shared" ref="E73:F73" si="12">E72+E71+E70</f>
        <v>101</v>
      </c>
      <c r="F73" s="7">
        <f t="shared" si="12"/>
        <v>75</v>
      </c>
      <c r="G73" s="7">
        <f>0.22*(F73+E73+D73)</f>
        <v>53.24</v>
      </c>
      <c r="H73" s="6">
        <f>G73*100/250</f>
        <v>21.295999999999999</v>
      </c>
      <c r="I73" s="4"/>
    </row>
    <row r="74" spans="1:9" ht="18.75" x14ac:dyDescent="0.25">
      <c r="A74" s="60" t="s">
        <v>50</v>
      </c>
      <c r="B74" s="4">
        <v>315</v>
      </c>
      <c r="C74" s="4"/>
      <c r="D74" s="7"/>
      <c r="E74" s="7"/>
      <c r="F74" s="7"/>
      <c r="G74" s="7"/>
      <c r="H74" s="6"/>
      <c r="I74" s="4"/>
    </row>
    <row r="75" spans="1:9" ht="18.75" x14ac:dyDescent="0.25">
      <c r="A75" s="61"/>
      <c r="B75" s="9">
        <v>400</v>
      </c>
      <c r="C75" s="9"/>
      <c r="D75" s="7"/>
      <c r="E75" s="7"/>
      <c r="F75" s="7"/>
      <c r="G75" s="7"/>
      <c r="H75" s="6"/>
      <c r="I75" s="4"/>
    </row>
    <row r="76" spans="1:9" ht="18.75" x14ac:dyDescent="0.25">
      <c r="A76" s="48">
        <v>43</v>
      </c>
      <c r="B76" s="48">
        <v>160</v>
      </c>
      <c r="C76" s="9" t="s">
        <v>14</v>
      </c>
      <c r="D76" s="7">
        <v>20</v>
      </c>
      <c r="E76" s="7">
        <v>8</v>
      </c>
      <c r="F76" s="7">
        <v>17</v>
      </c>
      <c r="G76" s="7"/>
      <c r="H76" s="6"/>
      <c r="I76" s="4"/>
    </row>
    <row r="77" spans="1:9" ht="18.75" x14ac:dyDescent="0.25">
      <c r="A77" s="49"/>
      <c r="B77" s="49"/>
      <c r="C77" s="9" t="s">
        <v>15</v>
      </c>
      <c r="D77" s="7">
        <v>1</v>
      </c>
      <c r="E77" s="7">
        <v>0</v>
      </c>
      <c r="F77" s="7">
        <v>8</v>
      </c>
      <c r="G77" s="7"/>
      <c r="H77" s="6"/>
      <c r="I77" s="4"/>
    </row>
    <row r="78" spans="1:9" ht="18.75" x14ac:dyDescent="0.25">
      <c r="A78" s="49"/>
      <c r="B78" s="49"/>
      <c r="C78" s="9" t="s">
        <v>16</v>
      </c>
      <c r="D78" s="7">
        <v>3</v>
      </c>
      <c r="E78" s="7">
        <v>8</v>
      </c>
      <c r="F78" s="7">
        <v>9</v>
      </c>
      <c r="G78" s="7"/>
      <c r="H78" s="6"/>
      <c r="I78" s="4"/>
    </row>
    <row r="79" spans="1:9" ht="18.75" x14ac:dyDescent="0.25">
      <c r="A79" s="50"/>
      <c r="B79" s="50"/>
      <c r="C79" s="4" t="s">
        <v>12</v>
      </c>
      <c r="D79" s="7">
        <f>D78+D77+D76</f>
        <v>24</v>
      </c>
      <c r="E79" s="7">
        <f t="shared" ref="E79:F79" si="13">E78+E77+E76</f>
        <v>16</v>
      </c>
      <c r="F79" s="7">
        <f t="shared" si="13"/>
        <v>34</v>
      </c>
      <c r="G79" s="7">
        <f>0.22*(F79+E79+D79)</f>
        <v>16.28</v>
      </c>
      <c r="H79" s="6">
        <f>G79*100/B76</f>
        <v>10.175000000000001</v>
      </c>
      <c r="I79" s="4"/>
    </row>
    <row r="80" spans="1:9" ht="18.75" x14ac:dyDescent="0.25">
      <c r="A80" s="4">
        <v>46</v>
      </c>
      <c r="B80" s="4">
        <v>400</v>
      </c>
      <c r="C80" s="4"/>
      <c r="D80" s="7"/>
      <c r="E80" s="7"/>
      <c r="F80" s="7"/>
      <c r="G80" s="7"/>
      <c r="H80" s="6"/>
      <c r="I80" s="4"/>
    </row>
    <row r="81" spans="1:18" ht="18.75" x14ac:dyDescent="0.25">
      <c r="A81" s="48" t="s">
        <v>53</v>
      </c>
      <c r="B81" s="48">
        <v>250</v>
      </c>
      <c r="C81" s="4" t="s">
        <v>54</v>
      </c>
      <c r="D81" s="7">
        <v>39</v>
      </c>
      <c r="E81" s="7">
        <v>62</v>
      </c>
      <c r="F81" s="7">
        <v>75</v>
      </c>
      <c r="G81" s="7"/>
      <c r="H81" s="6"/>
      <c r="I81" s="4"/>
    </row>
    <row r="82" spans="1:18" ht="18.75" x14ac:dyDescent="0.25">
      <c r="A82" s="49"/>
      <c r="B82" s="49"/>
      <c r="C82" s="4" t="s">
        <v>55</v>
      </c>
      <c r="D82" s="7">
        <v>70</v>
      </c>
      <c r="E82" s="7">
        <v>53</v>
      </c>
      <c r="F82" s="7">
        <v>71</v>
      </c>
      <c r="G82" s="7"/>
      <c r="H82" s="6"/>
      <c r="I82" s="4"/>
    </row>
    <row r="83" spans="1:18" ht="18.75" x14ac:dyDescent="0.25">
      <c r="A83" s="49"/>
      <c r="B83" s="49"/>
      <c r="C83" s="4" t="s">
        <v>56</v>
      </c>
      <c r="D83" s="7">
        <v>92</v>
      </c>
      <c r="E83" s="7">
        <v>44</v>
      </c>
      <c r="F83" s="7">
        <v>60</v>
      </c>
      <c r="G83" s="7"/>
      <c r="H83" s="6"/>
      <c r="I83" s="4"/>
    </row>
    <row r="84" spans="1:18" ht="18.75" x14ac:dyDescent="0.25">
      <c r="A84" s="50"/>
      <c r="B84" s="50"/>
      <c r="C84" s="4" t="s">
        <v>12</v>
      </c>
      <c r="D84" s="7">
        <f>D83+D82+D81</f>
        <v>201</v>
      </c>
      <c r="E84" s="7">
        <f t="shared" ref="E84:F84" si="14">E83+E82+E81</f>
        <v>159</v>
      </c>
      <c r="F84" s="7">
        <f t="shared" si="14"/>
        <v>206</v>
      </c>
      <c r="G84" s="7">
        <f>0.22*(F84+E84+D84)</f>
        <v>124.52</v>
      </c>
      <c r="H84" s="6">
        <f>G84*100/250</f>
        <v>49.808</v>
      </c>
      <c r="I84" s="4"/>
    </row>
    <row r="85" spans="1:18" ht="18.75" x14ac:dyDescent="0.25">
      <c r="A85" s="10" t="s">
        <v>57</v>
      </c>
      <c r="B85" s="4">
        <v>400</v>
      </c>
      <c r="C85" s="4"/>
      <c r="D85" s="7"/>
      <c r="E85" s="7"/>
      <c r="F85" s="7"/>
      <c r="G85" s="7"/>
      <c r="H85" s="6"/>
      <c r="I85" s="4"/>
    </row>
    <row r="86" spans="1:18" ht="18.75" x14ac:dyDescent="0.25">
      <c r="A86" s="4" t="s">
        <v>58</v>
      </c>
      <c r="B86" s="4">
        <v>160</v>
      </c>
      <c r="C86" s="4"/>
      <c r="D86" s="7">
        <v>11</v>
      </c>
      <c r="E86" s="7">
        <v>12</v>
      </c>
      <c r="F86" s="7">
        <v>4</v>
      </c>
      <c r="G86" s="7">
        <f>0.22*(F86+E86+D86)</f>
        <v>5.94</v>
      </c>
      <c r="H86" s="6">
        <f>G86*100/160</f>
        <v>3.7124999999999999</v>
      </c>
      <c r="I86" s="4"/>
    </row>
    <row r="87" spans="1:18" ht="18.75" x14ac:dyDescent="0.25">
      <c r="A87" s="48" t="s">
        <v>59</v>
      </c>
      <c r="B87" s="48">
        <v>630</v>
      </c>
      <c r="C87" s="4" t="s">
        <v>60</v>
      </c>
      <c r="D87" s="7">
        <v>37</v>
      </c>
      <c r="E87" s="7">
        <v>32</v>
      </c>
      <c r="F87" s="7">
        <v>21</v>
      </c>
      <c r="G87" s="7"/>
      <c r="H87" s="6"/>
      <c r="I87" s="4"/>
    </row>
    <row r="88" spans="1:18" ht="18.75" x14ac:dyDescent="0.25">
      <c r="A88" s="49"/>
      <c r="B88" s="49"/>
      <c r="C88" s="4" t="s">
        <v>61</v>
      </c>
      <c r="D88" s="7">
        <v>0</v>
      </c>
      <c r="E88" s="7">
        <v>0</v>
      </c>
      <c r="F88" s="7">
        <v>0</v>
      </c>
      <c r="G88" s="7"/>
      <c r="H88" s="6"/>
      <c r="I88" s="4"/>
    </row>
    <row r="89" spans="1:18" ht="18.75" x14ac:dyDescent="0.25">
      <c r="A89" s="49"/>
      <c r="B89" s="49"/>
      <c r="C89" s="4" t="s">
        <v>62</v>
      </c>
      <c r="D89" s="7">
        <v>0</v>
      </c>
      <c r="E89" s="7">
        <v>0</v>
      </c>
      <c r="F89" s="7">
        <v>0</v>
      </c>
      <c r="G89" s="7"/>
      <c r="H89" s="6"/>
      <c r="I89" s="4"/>
      <c r="R89">
        <v>44</v>
      </c>
    </row>
    <row r="90" spans="1:18" ht="18.75" x14ac:dyDescent="0.25">
      <c r="A90" s="49"/>
      <c r="B90" s="49"/>
      <c r="C90" s="4" t="s">
        <v>63</v>
      </c>
      <c r="D90" s="7">
        <v>0</v>
      </c>
      <c r="E90" s="7">
        <v>0</v>
      </c>
      <c r="F90" s="7">
        <v>0</v>
      </c>
      <c r="G90" s="7"/>
      <c r="H90" s="6"/>
      <c r="I90" s="4"/>
    </row>
    <row r="91" spans="1:18" ht="18.75" x14ac:dyDescent="0.25">
      <c r="A91" s="49"/>
      <c r="B91" s="49"/>
      <c r="C91" s="4" t="s">
        <v>64</v>
      </c>
      <c r="D91" s="7">
        <v>2</v>
      </c>
      <c r="E91" s="7">
        <v>14</v>
      </c>
      <c r="F91" s="7">
        <v>1</v>
      </c>
      <c r="G91" s="7"/>
      <c r="H91" s="6"/>
      <c r="I91" s="4"/>
    </row>
    <row r="92" spans="1:18" ht="18.75" x14ac:dyDescent="0.25">
      <c r="A92" s="49"/>
      <c r="B92" s="49"/>
      <c r="C92" s="4" t="s">
        <v>65</v>
      </c>
      <c r="D92" s="7">
        <v>23</v>
      </c>
      <c r="E92" s="7">
        <v>22</v>
      </c>
      <c r="F92" s="7">
        <v>21</v>
      </c>
      <c r="G92" s="7"/>
      <c r="H92" s="6"/>
      <c r="I92" s="4"/>
    </row>
    <row r="93" spans="1:18" ht="19.5" thickBot="1" x14ac:dyDescent="0.3">
      <c r="A93" s="49"/>
      <c r="B93" s="49"/>
      <c r="C93" s="4" t="s">
        <v>12</v>
      </c>
      <c r="D93" s="7">
        <f>D92+D91+D90+D89+D88+D87</f>
        <v>62</v>
      </c>
      <c r="E93" s="7">
        <f t="shared" ref="E93:F93" si="15">E92+E91+E90+E89+E88+E87</f>
        <v>68</v>
      </c>
      <c r="F93" s="7">
        <f t="shared" si="15"/>
        <v>43</v>
      </c>
      <c r="G93" s="7">
        <f>0.22*(F93+E93+D93)</f>
        <v>38.06</v>
      </c>
      <c r="H93" s="6">
        <f>G93*100/630</f>
        <v>6.0412698412698411</v>
      </c>
      <c r="I93" s="4"/>
    </row>
    <row r="94" spans="1:18" ht="18.75" x14ac:dyDescent="0.25">
      <c r="A94" s="62" t="s">
        <v>66</v>
      </c>
      <c r="B94" s="62">
        <v>630</v>
      </c>
      <c r="C94" s="11" t="s">
        <v>60</v>
      </c>
      <c r="D94" s="7">
        <v>9</v>
      </c>
      <c r="E94" s="7">
        <v>0</v>
      </c>
      <c r="F94" s="7">
        <v>0</v>
      </c>
      <c r="G94" s="7"/>
      <c r="H94" s="6"/>
      <c r="I94" s="4"/>
    </row>
    <row r="95" spans="1:18" ht="18.75" x14ac:dyDescent="0.25">
      <c r="A95" s="63"/>
      <c r="B95" s="63"/>
      <c r="C95" s="11" t="s">
        <v>15</v>
      </c>
      <c r="D95" s="7">
        <v>4</v>
      </c>
      <c r="E95" s="7">
        <v>1</v>
      </c>
      <c r="F95" s="7">
        <v>0</v>
      </c>
      <c r="G95" s="7"/>
      <c r="H95" s="6"/>
      <c r="I95" s="4"/>
    </row>
    <row r="96" spans="1:18" ht="18.75" x14ac:dyDescent="0.25">
      <c r="A96" s="63"/>
      <c r="B96" s="63"/>
      <c r="C96" s="11" t="s">
        <v>16</v>
      </c>
      <c r="D96" s="7">
        <v>3</v>
      </c>
      <c r="E96" s="7">
        <v>0</v>
      </c>
      <c r="F96" s="7">
        <v>0</v>
      </c>
      <c r="G96" s="7"/>
      <c r="H96" s="6"/>
      <c r="I96" s="4"/>
    </row>
    <row r="97" spans="1:9" ht="18.75" x14ac:dyDescent="0.25">
      <c r="A97" s="63"/>
      <c r="B97" s="63"/>
      <c r="C97" s="11" t="s">
        <v>17</v>
      </c>
      <c r="D97" s="7">
        <v>1</v>
      </c>
      <c r="E97" s="7">
        <v>0.4</v>
      </c>
      <c r="F97" s="7">
        <v>0</v>
      </c>
      <c r="G97" s="7"/>
      <c r="H97" s="6"/>
      <c r="I97" s="4"/>
    </row>
    <row r="98" spans="1:9" ht="18.75" x14ac:dyDescent="0.25">
      <c r="A98" s="63"/>
      <c r="B98" s="63"/>
      <c r="C98" s="11" t="s">
        <v>67</v>
      </c>
      <c r="D98" s="7">
        <v>0</v>
      </c>
      <c r="E98" s="7">
        <v>0</v>
      </c>
      <c r="F98" s="7">
        <v>7</v>
      </c>
      <c r="G98" s="7"/>
      <c r="H98" s="6"/>
      <c r="I98" s="4"/>
    </row>
    <row r="99" spans="1:9" ht="18.75" x14ac:dyDescent="0.25">
      <c r="A99" s="63"/>
      <c r="B99" s="63"/>
      <c r="C99" s="11" t="s">
        <v>68</v>
      </c>
      <c r="D99" s="7">
        <v>28</v>
      </c>
      <c r="E99" s="7">
        <v>74</v>
      </c>
      <c r="F99" s="7">
        <v>46</v>
      </c>
      <c r="G99" s="7"/>
      <c r="H99" s="6"/>
      <c r="I99" s="4"/>
    </row>
    <row r="100" spans="1:9" ht="19.5" thickBot="1" x14ac:dyDescent="0.3">
      <c r="A100" s="63"/>
      <c r="B100" s="63"/>
      <c r="C100" s="11" t="s">
        <v>12</v>
      </c>
      <c r="D100" s="7">
        <f>D99+D98+D97+D96+D95+D94</f>
        <v>45</v>
      </c>
      <c r="E100" s="7">
        <f t="shared" ref="E100:F100" si="16">E99+E98+E97+E96+E95+E94</f>
        <v>75.400000000000006</v>
      </c>
      <c r="F100" s="7">
        <f t="shared" si="16"/>
        <v>53</v>
      </c>
      <c r="G100" s="7">
        <f>0.22*(F100+E100+D100)</f>
        <v>38.148000000000003</v>
      </c>
      <c r="H100" s="6">
        <f>G100*100/630</f>
        <v>6.0552380952380958</v>
      </c>
      <c r="I100" s="4"/>
    </row>
    <row r="101" spans="1:9" ht="19.5" thickBot="1" x14ac:dyDescent="0.3">
      <c r="A101" s="62">
        <v>52</v>
      </c>
      <c r="B101" s="12">
        <v>250</v>
      </c>
      <c r="C101" s="11" t="s">
        <v>12</v>
      </c>
      <c r="D101" s="7">
        <v>0</v>
      </c>
      <c r="E101" s="7">
        <v>0</v>
      </c>
      <c r="F101" s="7">
        <v>0</v>
      </c>
      <c r="G101" s="7">
        <f>0.22*(F101+E101+D101)</f>
        <v>0</v>
      </c>
      <c r="H101" s="6">
        <f>G101*100/250</f>
        <v>0</v>
      </c>
      <c r="I101" s="4"/>
    </row>
    <row r="102" spans="1:9" ht="19.5" thickBot="1" x14ac:dyDescent="0.3">
      <c r="A102" s="64"/>
      <c r="B102" s="12">
        <v>250</v>
      </c>
      <c r="C102" s="11" t="s">
        <v>12</v>
      </c>
      <c r="D102" s="7">
        <v>0</v>
      </c>
      <c r="E102" s="7">
        <v>0</v>
      </c>
      <c r="F102" s="7">
        <v>0</v>
      </c>
      <c r="G102" s="7">
        <f>0.22*(F102+E102+D102)</f>
        <v>0</v>
      </c>
      <c r="H102" s="6">
        <f>G102*100/250</f>
        <v>0</v>
      </c>
      <c r="I102" s="4"/>
    </row>
    <row r="103" spans="1:9" ht="18.75" x14ac:dyDescent="0.25">
      <c r="A103" s="49">
        <v>54</v>
      </c>
      <c r="B103" s="49">
        <v>400</v>
      </c>
      <c r="C103" s="4" t="s">
        <v>26</v>
      </c>
      <c r="D103" s="7"/>
      <c r="E103" s="7"/>
      <c r="F103" s="7"/>
      <c r="G103" s="7"/>
      <c r="H103" s="6"/>
      <c r="I103" s="4"/>
    </row>
    <row r="104" spans="1:9" ht="18.75" x14ac:dyDescent="0.25">
      <c r="A104" s="49"/>
      <c r="B104" s="49"/>
      <c r="C104" s="4" t="s">
        <v>69</v>
      </c>
      <c r="D104" s="7"/>
      <c r="E104" s="7"/>
      <c r="F104" s="7"/>
      <c r="G104" s="7"/>
      <c r="H104" s="6"/>
      <c r="I104" s="4"/>
    </row>
    <row r="105" spans="1:9" ht="18.75" x14ac:dyDescent="0.25">
      <c r="A105" s="49"/>
      <c r="B105" s="49"/>
      <c r="C105" s="4" t="s">
        <v>70</v>
      </c>
      <c r="D105" s="7"/>
      <c r="E105" s="7"/>
      <c r="F105" s="7"/>
      <c r="G105" s="7"/>
      <c r="H105" s="6"/>
      <c r="I105" s="4"/>
    </row>
    <row r="106" spans="1:9" ht="18.75" x14ac:dyDescent="0.25">
      <c r="A106" s="49"/>
      <c r="B106" s="49"/>
      <c r="C106" s="4" t="s">
        <v>71</v>
      </c>
      <c r="D106" s="7"/>
      <c r="E106" s="7"/>
      <c r="F106" s="7"/>
      <c r="G106" s="7"/>
      <c r="H106" s="6"/>
      <c r="I106" s="4"/>
    </row>
    <row r="107" spans="1:9" ht="18.75" x14ac:dyDescent="0.25">
      <c r="A107" s="49"/>
      <c r="B107" s="49"/>
      <c r="C107" s="4" t="s">
        <v>72</v>
      </c>
      <c r="D107" s="7"/>
      <c r="E107" s="7"/>
      <c r="F107" s="7"/>
      <c r="G107" s="7"/>
      <c r="H107" s="6"/>
      <c r="I107" s="4"/>
    </row>
    <row r="108" spans="1:9" ht="18.75" x14ac:dyDescent="0.25">
      <c r="A108" s="49"/>
      <c r="B108" s="49"/>
      <c r="C108" s="4" t="s">
        <v>73</v>
      </c>
      <c r="D108" s="7"/>
      <c r="E108" s="7"/>
      <c r="F108" s="7"/>
      <c r="G108" s="7"/>
      <c r="H108" s="6"/>
      <c r="I108" s="4"/>
    </row>
    <row r="109" spans="1:9" ht="18.75" x14ac:dyDescent="0.25">
      <c r="A109" s="50"/>
      <c r="B109" s="50"/>
      <c r="C109" s="4" t="s">
        <v>12</v>
      </c>
      <c r="D109" s="7"/>
      <c r="E109" s="7"/>
      <c r="F109" s="7"/>
      <c r="G109" s="7"/>
      <c r="H109" s="6"/>
      <c r="I109" s="4"/>
    </row>
    <row r="110" spans="1:9" ht="18.75" x14ac:dyDescent="0.25">
      <c r="A110" s="10">
        <v>55</v>
      </c>
      <c r="B110" s="4">
        <v>2500</v>
      </c>
      <c r="C110" s="4"/>
      <c r="D110" s="7"/>
      <c r="E110" s="7"/>
      <c r="F110" s="7"/>
      <c r="G110" s="7"/>
      <c r="H110" s="6"/>
      <c r="I110" s="4"/>
    </row>
    <row r="111" spans="1:9" ht="18.75" x14ac:dyDescent="0.25">
      <c r="A111" s="48" t="s">
        <v>74</v>
      </c>
      <c r="B111" s="48">
        <v>400</v>
      </c>
      <c r="C111" s="4" t="s">
        <v>14</v>
      </c>
      <c r="D111" s="7">
        <v>0</v>
      </c>
      <c r="E111" s="7">
        <v>0</v>
      </c>
      <c r="F111" s="7">
        <v>1</v>
      </c>
      <c r="G111" s="7"/>
      <c r="H111" s="6"/>
      <c r="I111" s="4"/>
    </row>
    <row r="112" spans="1:9" ht="18.75" x14ac:dyDescent="0.25">
      <c r="A112" s="49"/>
      <c r="B112" s="49"/>
      <c r="C112" s="4" t="s">
        <v>15</v>
      </c>
      <c r="D112" s="7">
        <v>15</v>
      </c>
      <c r="E112" s="7">
        <v>22</v>
      </c>
      <c r="F112" s="7">
        <v>14</v>
      </c>
      <c r="G112" s="7"/>
      <c r="H112" s="6"/>
      <c r="I112" s="4"/>
    </row>
    <row r="113" spans="1:9" ht="18.75" x14ac:dyDescent="0.25">
      <c r="A113" s="49"/>
      <c r="B113" s="49"/>
      <c r="C113" s="4" t="s">
        <v>16</v>
      </c>
      <c r="D113" s="7">
        <v>5</v>
      </c>
      <c r="E113" s="7">
        <v>0</v>
      </c>
      <c r="F113" s="7">
        <v>0</v>
      </c>
      <c r="G113" s="7"/>
      <c r="H113" s="6"/>
      <c r="I113" s="4"/>
    </row>
    <row r="114" spans="1:9" ht="18.75" x14ac:dyDescent="0.25">
      <c r="A114" s="49"/>
      <c r="B114" s="49"/>
      <c r="C114" s="4" t="s">
        <v>17</v>
      </c>
      <c r="D114" s="7">
        <v>8</v>
      </c>
      <c r="E114" s="7">
        <v>11</v>
      </c>
      <c r="F114" s="7">
        <v>20</v>
      </c>
      <c r="G114" s="7"/>
      <c r="H114" s="6"/>
      <c r="I114" s="4"/>
    </row>
    <row r="115" spans="1:9" ht="18.75" x14ac:dyDescent="0.25">
      <c r="A115" s="49"/>
      <c r="B115" s="49"/>
      <c r="C115" s="4" t="s">
        <v>18</v>
      </c>
      <c r="D115" s="7">
        <v>0</v>
      </c>
      <c r="E115" s="7">
        <v>16</v>
      </c>
      <c r="F115" s="7">
        <v>22</v>
      </c>
      <c r="G115" s="7"/>
      <c r="H115" s="6"/>
      <c r="I115" s="4"/>
    </row>
    <row r="116" spans="1:9" ht="18.75" x14ac:dyDescent="0.25">
      <c r="A116" s="50"/>
      <c r="B116" s="50"/>
      <c r="C116" s="4" t="s">
        <v>12</v>
      </c>
      <c r="D116" s="7">
        <f>D115+D114+D113+D112+D111</f>
        <v>28</v>
      </c>
      <c r="E116" s="7">
        <f t="shared" ref="E116:F116" si="17">E115+E114+E113+E112+E111</f>
        <v>49</v>
      </c>
      <c r="F116" s="7">
        <f t="shared" si="17"/>
        <v>57</v>
      </c>
      <c r="G116" s="7">
        <f>0.22*(F116+E116+D116)</f>
        <v>29.48</v>
      </c>
      <c r="H116" s="6">
        <f>G116*100/400</f>
        <v>7.37</v>
      </c>
      <c r="I116" s="4"/>
    </row>
    <row r="117" spans="1:9" ht="18.75" x14ac:dyDescent="0.25">
      <c r="A117" s="48" t="s">
        <v>75</v>
      </c>
      <c r="B117" s="48">
        <v>250</v>
      </c>
      <c r="C117" s="4" t="s">
        <v>14</v>
      </c>
      <c r="D117" s="7">
        <v>0</v>
      </c>
      <c r="E117" s="7">
        <v>1</v>
      </c>
      <c r="F117" s="7">
        <v>0</v>
      </c>
      <c r="G117" s="7"/>
      <c r="H117" s="6"/>
      <c r="I117" s="4"/>
    </row>
    <row r="118" spans="1:9" ht="18.75" x14ac:dyDescent="0.25">
      <c r="A118" s="49"/>
      <c r="B118" s="49"/>
      <c r="C118" s="4" t="s">
        <v>15</v>
      </c>
      <c r="D118" s="7">
        <v>80</v>
      </c>
      <c r="E118" s="7">
        <v>77</v>
      </c>
      <c r="F118" s="7">
        <v>84</v>
      </c>
      <c r="G118" s="7"/>
      <c r="H118" s="6"/>
      <c r="I118" s="4"/>
    </row>
    <row r="119" spans="1:9" ht="18.75" x14ac:dyDescent="0.25">
      <c r="A119" s="49"/>
      <c r="B119" s="49"/>
      <c r="C119" s="4" t="s">
        <v>16</v>
      </c>
      <c r="D119" s="7">
        <v>21</v>
      </c>
      <c r="E119" s="7">
        <v>19</v>
      </c>
      <c r="F119" s="7">
        <v>14</v>
      </c>
      <c r="G119" s="7"/>
      <c r="H119" s="6"/>
      <c r="I119" s="4"/>
    </row>
    <row r="120" spans="1:9" ht="18.75" x14ac:dyDescent="0.25">
      <c r="A120" s="50"/>
      <c r="B120" s="50"/>
      <c r="C120" s="4" t="s">
        <v>12</v>
      </c>
      <c r="D120" s="7">
        <f>D119+D118+D117</f>
        <v>101</v>
      </c>
      <c r="E120" s="7">
        <f t="shared" ref="E120:F120" si="18">E119+E118+E117</f>
        <v>97</v>
      </c>
      <c r="F120" s="7">
        <f t="shared" si="18"/>
        <v>98</v>
      </c>
      <c r="G120" s="7">
        <f>0.22*(F120+E120+D120)</f>
        <v>65.12</v>
      </c>
      <c r="H120" s="6">
        <f>G120*100/250</f>
        <v>26.047999999999998</v>
      </c>
      <c r="I120" s="4"/>
    </row>
    <row r="121" spans="1:9" ht="18.75" x14ac:dyDescent="0.25">
      <c r="A121" s="4" t="s">
        <v>76</v>
      </c>
      <c r="B121" s="4">
        <v>630</v>
      </c>
      <c r="C121" s="4"/>
      <c r="D121" s="7">
        <v>321</v>
      </c>
      <c r="E121" s="7">
        <v>363</v>
      </c>
      <c r="F121" s="7">
        <v>342</v>
      </c>
      <c r="G121" s="7">
        <f>0.22*(F121+E121+D121)</f>
        <v>225.72</v>
      </c>
      <c r="H121" s="6">
        <f>G121*100/630</f>
        <v>35.828571428571429</v>
      </c>
      <c r="I121" s="4"/>
    </row>
    <row r="122" spans="1:9" ht="18.75" x14ac:dyDescent="0.25">
      <c r="A122" s="48" t="s">
        <v>77</v>
      </c>
      <c r="B122" s="48">
        <v>400</v>
      </c>
      <c r="C122" s="4" t="s">
        <v>19</v>
      </c>
      <c r="D122" s="7">
        <v>2</v>
      </c>
      <c r="E122" s="7">
        <v>2</v>
      </c>
      <c r="F122" s="7">
        <v>0</v>
      </c>
      <c r="G122" s="7"/>
      <c r="H122" s="6"/>
      <c r="I122" s="4"/>
    </row>
    <row r="123" spans="1:9" ht="18.75" x14ac:dyDescent="0.25">
      <c r="A123" s="49"/>
      <c r="B123" s="49"/>
      <c r="C123" s="4" t="s">
        <v>78</v>
      </c>
      <c r="D123" s="7">
        <v>20</v>
      </c>
      <c r="E123" s="7">
        <v>28</v>
      </c>
      <c r="F123" s="7">
        <v>50</v>
      </c>
      <c r="G123" s="7"/>
      <c r="H123" s="6"/>
      <c r="I123" s="4"/>
    </row>
    <row r="124" spans="1:9" ht="18.75" x14ac:dyDescent="0.25">
      <c r="A124" s="49"/>
      <c r="B124" s="49"/>
      <c r="C124" s="4" t="s">
        <v>79</v>
      </c>
      <c r="D124" s="7">
        <v>6</v>
      </c>
      <c r="E124" s="7">
        <v>0</v>
      </c>
      <c r="F124" s="7">
        <v>0</v>
      </c>
      <c r="G124" s="7"/>
      <c r="H124" s="6"/>
      <c r="I124" s="4"/>
    </row>
    <row r="125" spans="1:9" ht="18.75" x14ac:dyDescent="0.25">
      <c r="A125" s="49"/>
      <c r="B125" s="49"/>
      <c r="C125" s="4" t="s">
        <v>80</v>
      </c>
      <c r="D125" s="7">
        <v>10</v>
      </c>
      <c r="E125" s="7">
        <v>8</v>
      </c>
      <c r="F125" s="7">
        <v>9</v>
      </c>
      <c r="G125" s="7"/>
      <c r="H125" s="6"/>
      <c r="I125" s="4"/>
    </row>
    <row r="126" spans="1:9" ht="18.75" x14ac:dyDescent="0.25">
      <c r="A126" s="49"/>
      <c r="B126" s="49"/>
      <c r="C126" s="4" t="s">
        <v>81</v>
      </c>
      <c r="D126" s="7">
        <v>0</v>
      </c>
      <c r="E126" s="7">
        <v>0</v>
      </c>
      <c r="F126" s="7">
        <v>0</v>
      </c>
      <c r="G126" s="7"/>
      <c r="H126" s="6"/>
      <c r="I126" s="4"/>
    </row>
    <row r="127" spans="1:9" ht="18.75" x14ac:dyDescent="0.25">
      <c r="A127" s="50"/>
      <c r="B127" s="50"/>
      <c r="C127" s="4" t="s">
        <v>12</v>
      </c>
      <c r="D127" s="7">
        <f>D126+D125+D124+D123+D122</f>
        <v>38</v>
      </c>
      <c r="E127" s="7">
        <f t="shared" ref="E127:F127" si="19">E126+E125+E124+E123+E122</f>
        <v>38</v>
      </c>
      <c r="F127" s="7">
        <f t="shared" si="19"/>
        <v>59</v>
      </c>
      <c r="G127" s="7">
        <f>0.22*(F127+E127+D127)</f>
        <v>29.7</v>
      </c>
      <c r="H127" s="6">
        <f>G127*100/400</f>
        <v>7.4249999999999998</v>
      </c>
      <c r="I127" s="4"/>
    </row>
    <row r="128" spans="1:9" ht="18.75" x14ac:dyDescent="0.25">
      <c r="A128" s="4" t="s">
        <v>82</v>
      </c>
      <c r="B128" s="4">
        <v>160</v>
      </c>
      <c r="C128" s="4"/>
      <c r="D128" s="7">
        <v>106</v>
      </c>
      <c r="E128" s="7">
        <v>63</v>
      </c>
      <c r="F128" s="7">
        <v>78</v>
      </c>
      <c r="G128" s="7">
        <f>0.22*(F128+E128+D128)</f>
        <v>54.34</v>
      </c>
      <c r="H128" s="6">
        <f>G128*100/160</f>
        <v>33.962499999999999</v>
      </c>
      <c r="I128" s="4"/>
    </row>
    <row r="129" spans="1:9" ht="18.75" x14ac:dyDescent="0.25">
      <c r="A129" s="48" t="s">
        <v>83</v>
      </c>
      <c r="B129" s="48">
        <v>1000</v>
      </c>
      <c r="C129" s="4" t="s">
        <v>84</v>
      </c>
      <c r="D129" s="7">
        <v>21</v>
      </c>
      <c r="E129" s="7">
        <v>22</v>
      </c>
      <c r="F129" s="7">
        <v>19</v>
      </c>
      <c r="G129" s="7"/>
      <c r="H129" s="6"/>
      <c r="I129" s="4"/>
    </row>
    <row r="130" spans="1:9" ht="18.75" x14ac:dyDescent="0.25">
      <c r="A130" s="49"/>
      <c r="B130" s="49"/>
      <c r="C130" s="4" t="s">
        <v>85</v>
      </c>
      <c r="D130" s="7">
        <v>24</v>
      </c>
      <c r="E130" s="7">
        <v>8</v>
      </c>
      <c r="F130" s="7">
        <v>7</v>
      </c>
      <c r="G130" s="7"/>
      <c r="H130" s="6"/>
      <c r="I130" s="4"/>
    </row>
    <row r="131" spans="1:9" ht="18.75" x14ac:dyDescent="0.25">
      <c r="A131" s="49"/>
      <c r="B131" s="49"/>
      <c r="C131" s="4" t="s">
        <v>86</v>
      </c>
      <c r="D131" s="7">
        <v>5</v>
      </c>
      <c r="E131" s="7">
        <v>5</v>
      </c>
      <c r="F131" s="7">
        <v>15</v>
      </c>
      <c r="G131" s="7"/>
      <c r="H131" s="6"/>
      <c r="I131" s="4"/>
    </row>
    <row r="132" spans="1:9" ht="18.75" x14ac:dyDescent="0.25">
      <c r="A132" s="49"/>
      <c r="B132" s="49"/>
      <c r="C132" s="4" t="s">
        <v>87</v>
      </c>
      <c r="D132" s="7">
        <v>2</v>
      </c>
      <c r="E132" s="7">
        <v>5</v>
      </c>
      <c r="F132" s="7">
        <v>2</v>
      </c>
      <c r="G132" s="7"/>
      <c r="H132" s="6"/>
      <c r="I132" s="4"/>
    </row>
    <row r="133" spans="1:9" ht="18.75" x14ac:dyDescent="0.25">
      <c r="A133" s="49"/>
      <c r="B133" s="49"/>
      <c r="C133" s="4" t="s">
        <v>88</v>
      </c>
      <c r="D133" s="7">
        <v>11</v>
      </c>
      <c r="E133" s="7">
        <v>10</v>
      </c>
      <c r="F133" s="7">
        <v>10</v>
      </c>
      <c r="G133" s="7"/>
      <c r="H133" s="6"/>
      <c r="I133" s="4"/>
    </row>
    <row r="134" spans="1:9" ht="18.75" x14ac:dyDescent="0.25">
      <c r="A134" s="49"/>
      <c r="B134" s="49"/>
      <c r="C134" s="4" t="s">
        <v>89</v>
      </c>
      <c r="D134" s="7">
        <v>24</v>
      </c>
      <c r="E134" s="7">
        <v>21</v>
      </c>
      <c r="F134" s="7">
        <v>25</v>
      </c>
      <c r="G134" s="7"/>
      <c r="H134" s="6"/>
      <c r="I134" s="4"/>
    </row>
    <row r="135" spans="1:9" ht="18.75" x14ac:dyDescent="0.25">
      <c r="A135" s="49"/>
      <c r="B135" s="50"/>
      <c r="C135" s="4" t="s">
        <v>90</v>
      </c>
      <c r="D135" s="7">
        <f>D134+D133+D132+D131+D130+D129</f>
        <v>87</v>
      </c>
      <c r="E135" s="7">
        <f t="shared" ref="E135:F135" si="20">E134+E133+E132+E131+E130+E129</f>
        <v>71</v>
      </c>
      <c r="F135" s="7">
        <f t="shared" si="20"/>
        <v>78</v>
      </c>
      <c r="G135" s="7">
        <f>0.22*(F135+E135+D135)</f>
        <v>51.92</v>
      </c>
      <c r="H135" s="6">
        <f>G135*100/1000</f>
        <v>5.1920000000000002</v>
      </c>
      <c r="I135" s="4"/>
    </row>
    <row r="136" spans="1:9" ht="18.75" x14ac:dyDescent="0.25">
      <c r="A136" s="49"/>
      <c r="B136" s="48">
        <v>1000</v>
      </c>
      <c r="C136" s="4" t="s">
        <v>91</v>
      </c>
      <c r="D136" s="7">
        <v>11</v>
      </c>
      <c r="E136" s="7">
        <v>10</v>
      </c>
      <c r="F136" s="7">
        <v>11</v>
      </c>
      <c r="G136" s="7"/>
      <c r="H136" s="6"/>
      <c r="I136" s="4"/>
    </row>
    <row r="137" spans="1:9" ht="18.75" x14ac:dyDescent="0.25">
      <c r="A137" s="49"/>
      <c r="B137" s="49"/>
      <c r="C137" s="4" t="s">
        <v>89</v>
      </c>
      <c r="D137" s="7">
        <v>4</v>
      </c>
      <c r="E137" s="7">
        <v>6</v>
      </c>
      <c r="F137" s="7">
        <v>6</v>
      </c>
      <c r="G137" s="7"/>
      <c r="H137" s="6"/>
      <c r="I137" s="4"/>
    </row>
    <row r="138" spans="1:9" ht="18.75" x14ac:dyDescent="0.25">
      <c r="A138" s="49"/>
      <c r="B138" s="49"/>
      <c r="C138" s="4" t="s">
        <v>86</v>
      </c>
      <c r="D138" s="7">
        <v>3</v>
      </c>
      <c r="E138" s="7">
        <v>5</v>
      </c>
      <c r="F138" s="7">
        <v>5</v>
      </c>
      <c r="G138" s="7"/>
      <c r="H138" s="6"/>
      <c r="I138" s="4"/>
    </row>
    <row r="139" spans="1:9" ht="18.75" x14ac:dyDescent="0.25">
      <c r="A139" s="49"/>
      <c r="B139" s="49"/>
      <c r="C139" s="4" t="s">
        <v>88</v>
      </c>
      <c r="D139" s="7">
        <v>19</v>
      </c>
      <c r="E139" s="7">
        <v>9</v>
      </c>
      <c r="F139" s="7">
        <v>7</v>
      </c>
      <c r="G139" s="7"/>
      <c r="H139" s="6"/>
      <c r="I139" s="4"/>
    </row>
    <row r="140" spans="1:9" ht="18.75" x14ac:dyDescent="0.25">
      <c r="A140" s="49"/>
      <c r="B140" s="49"/>
      <c r="C140" s="4" t="s">
        <v>87</v>
      </c>
      <c r="D140" s="7">
        <v>2</v>
      </c>
      <c r="E140" s="7">
        <v>2</v>
      </c>
      <c r="F140" s="7">
        <v>2</v>
      </c>
      <c r="G140" s="7"/>
      <c r="H140" s="6"/>
      <c r="I140" s="4"/>
    </row>
    <row r="141" spans="1:9" ht="18.75" x14ac:dyDescent="0.25">
      <c r="A141" s="49"/>
      <c r="B141" s="49"/>
      <c r="C141" s="4" t="s">
        <v>92</v>
      </c>
      <c r="D141" s="7">
        <v>56</v>
      </c>
      <c r="E141" s="7">
        <v>54</v>
      </c>
      <c r="F141" s="7">
        <v>64</v>
      </c>
      <c r="G141" s="7"/>
      <c r="H141" s="6"/>
      <c r="I141" s="4"/>
    </row>
    <row r="142" spans="1:9" ht="18.75" x14ac:dyDescent="0.25">
      <c r="A142" s="49"/>
      <c r="B142" s="49"/>
      <c r="C142" s="4" t="s">
        <v>84</v>
      </c>
      <c r="D142" s="7">
        <v>26</v>
      </c>
      <c r="E142" s="7">
        <v>20</v>
      </c>
      <c r="F142" s="7">
        <v>31</v>
      </c>
      <c r="G142" s="7"/>
      <c r="H142" s="6"/>
      <c r="I142" s="4"/>
    </row>
    <row r="143" spans="1:9" ht="18.75" x14ac:dyDescent="0.25">
      <c r="A143" s="50"/>
      <c r="B143" s="50"/>
      <c r="C143" s="4" t="s">
        <v>93</v>
      </c>
      <c r="D143" s="7">
        <f>D142+D141+D140+D139+D138+D137+D136</f>
        <v>121</v>
      </c>
      <c r="E143" s="7">
        <f t="shared" ref="E143:F143" si="21">E142+E141+E140+E139+E138+E137+E136</f>
        <v>106</v>
      </c>
      <c r="F143" s="7">
        <f t="shared" si="21"/>
        <v>126</v>
      </c>
      <c r="G143" s="7">
        <f>0.22*(F143+E143+D143)</f>
        <v>77.66</v>
      </c>
      <c r="H143" s="6">
        <f>G143*100/1000</f>
        <v>7.766</v>
      </c>
      <c r="I143" s="4"/>
    </row>
    <row r="144" spans="1:9" ht="18.75" x14ac:dyDescent="0.25">
      <c r="A144" s="48" t="s">
        <v>94</v>
      </c>
      <c r="B144" s="48">
        <v>400</v>
      </c>
      <c r="C144" s="4" t="s">
        <v>14</v>
      </c>
      <c r="D144" s="7">
        <v>1</v>
      </c>
      <c r="E144" s="7">
        <v>3</v>
      </c>
      <c r="F144" s="7">
        <v>3</v>
      </c>
      <c r="G144" s="7"/>
      <c r="H144" s="6"/>
      <c r="I144" s="4"/>
    </row>
    <row r="145" spans="1:9" ht="18.75" x14ac:dyDescent="0.25">
      <c r="A145" s="49"/>
      <c r="B145" s="49"/>
      <c r="C145" s="4" t="s">
        <v>15</v>
      </c>
      <c r="D145" s="7">
        <v>31</v>
      </c>
      <c r="E145" s="7">
        <v>26</v>
      </c>
      <c r="F145" s="7">
        <v>27</v>
      </c>
      <c r="G145" s="7"/>
      <c r="H145" s="6"/>
      <c r="I145" s="4"/>
    </row>
    <row r="146" spans="1:9" ht="18.75" x14ac:dyDescent="0.25">
      <c r="A146" s="49"/>
      <c r="B146" s="49"/>
      <c r="C146" s="4" t="s">
        <v>16</v>
      </c>
      <c r="D146" s="7">
        <v>0</v>
      </c>
      <c r="E146" s="7">
        <v>0</v>
      </c>
      <c r="F146" s="7">
        <v>0</v>
      </c>
      <c r="G146" s="7"/>
      <c r="H146" s="6"/>
      <c r="I146" s="4"/>
    </row>
    <row r="147" spans="1:9" ht="18.75" x14ac:dyDescent="0.25">
      <c r="A147" s="49"/>
      <c r="B147" s="49"/>
      <c r="C147" s="4" t="s">
        <v>17</v>
      </c>
      <c r="D147" s="7">
        <v>5</v>
      </c>
      <c r="E147" s="7">
        <v>12</v>
      </c>
      <c r="F147" s="7">
        <v>4</v>
      </c>
      <c r="G147" s="7"/>
      <c r="H147" s="6"/>
      <c r="I147" s="4"/>
    </row>
    <row r="148" spans="1:9" ht="18.75" x14ac:dyDescent="0.25">
      <c r="A148" s="49"/>
      <c r="B148" s="49"/>
      <c r="C148" s="4" t="s">
        <v>18</v>
      </c>
      <c r="D148" s="7">
        <v>1</v>
      </c>
      <c r="E148" s="7">
        <v>8</v>
      </c>
      <c r="F148" s="7">
        <v>6</v>
      </c>
      <c r="G148" s="7"/>
      <c r="H148" s="6"/>
      <c r="I148" s="4"/>
    </row>
    <row r="149" spans="1:9" ht="18.75" x14ac:dyDescent="0.25">
      <c r="A149" s="50"/>
      <c r="B149" s="50"/>
      <c r="C149" s="4" t="s">
        <v>12</v>
      </c>
      <c r="D149" s="7">
        <f>D148+D147+D146+D145+D144</f>
        <v>38</v>
      </c>
      <c r="E149" s="7">
        <f t="shared" ref="E149:F149" si="22">E148+E147+E146+E145+E144</f>
        <v>49</v>
      </c>
      <c r="F149" s="7">
        <f t="shared" si="22"/>
        <v>40</v>
      </c>
      <c r="G149" s="7">
        <f>0.22*(F149+E149+D149)</f>
        <v>27.94</v>
      </c>
      <c r="H149" s="6">
        <f>G149*100/400</f>
        <v>6.9850000000000003</v>
      </c>
      <c r="I149" s="4"/>
    </row>
    <row r="150" spans="1:9" ht="18.75" x14ac:dyDescent="0.25">
      <c r="A150" s="48" t="s">
        <v>95</v>
      </c>
      <c r="B150" s="4">
        <v>630</v>
      </c>
      <c r="C150" s="4" t="s">
        <v>39</v>
      </c>
      <c r="D150" s="7">
        <v>326</v>
      </c>
      <c r="E150" s="7">
        <v>350</v>
      </c>
      <c r="F150" s="7">
        <v>330</v>
      </c>
      <c r="G150" s="7">
        <f>0.22*(F150+E150+D150)</f>
        <v>221.32</v>
      </c>
      <c r="H150" s="6">
        <f>G150*100/630</f>
        <v>35.130158730158733</v>
      </c>
      <c r="I150" s="4"/>
    </row>
    <row r="151" spans="1:9" ht="18.75" x14ac:dyDescent="0.25">
      <c r="A151" s="49"/>
      <c r="B151" s="4">
        <v>630</v>
      </c>
      <c r="C151" s="4" t="s">
        <v>40</v>
      </c>
      <c r="D151" s="7">
        <v>163</v>
      </c>
      <c r="E151" s="7">
        <v>180</v>
      </c>
      <c r="F151" s="7">
        <v>186</v>
      </c>
      <c r="G151" s="7">
        <f t="shared" ref="G151:G155" si="23">0.22*(F151+E151+D151)</f>
        <v>116.38</v>
      </c>
      <c r="H151" s="6">
        <f t="shared" ref="H151:H152" si="24">G151*100/630</f>
        <v>18.473015873015871</v>
      </c>
      <c r="I151" s="4"/>
    </row>
    <row r="152" spans="1:9" ht="18.75" x14ac:dyDescent="0.25">
      <c r="A152" s="50"/>
      <c r="B152" s="4"/>
      <c r="C152" s="4" t="s">
        <v>12</v>
      </c>
      <c r="D152" s="7">
        <f>D151+D150</f>
        <v>489</v>
      </c>
      <c r="E152" s="7">
        <f t="shared" ref="E152:F152" si="25">E151+E150</f>
        <v>530</v>
      </c>
      <c r="F152" s="7">
        <f t="shared" si="25"/>
        <v>516</v>
      </c>
      <c r="G152" s="7">
        <f t="shared" si="23"/>
        <v>337.7</v>
      </c>
      <c r="H152" s="6">
        <f t="shared" si="24"/>
        <v>53.603174603174601</v>
      </c>
      <c r="I152" s="4"/>
    </row>
    <row r="153" spans="1:9" ht="18.75" x14ac:dyDescent="0.25">
      <c r="A153" s="48" t="s">
        <v>96</v>
      </c>
      <c r="B153" s="4">
        <v>250</v>
      </c>
      <c r="C153" s="4" t="s">
        <v>39</v>
      </c>
      <c r="D153" s="7">
        <v>58</v>
      </c>
      <c r="E153" s="7">
        <v>46</v>
      </c>
      <c r="F153" s="7">
        <v>60</v>
      </c>
      <c r="G153" s="7">
        <f t="shared" si="23"/>
        <v>36.08</v>
      </c>
      <c r="H153" s="6">
        <f>G153*100/250</f>
        <v>14.432</v>
      </c>
      <c r="I153" s="4"/>
    </row>
    <row r="154" spans="1:9" ht="18.75" x14ac:dyDescent="0.25">
      <c r="A154" s="49"/>
      <c r="B154" s="4">
        <v>250</v>
      </c>
      <c r="C154" s="4" t="s">
        <v>40</v>
      </c>
      <c r="D154" s="7">
        <v>73</v>
      </c>
      <c r="E154" s="7">
        <v>79</v>
      </c>
      <c r="F154" s="7">
        <v>86</v>
      </c>
      <c r="G154" s="7">
        <f t="shared" si="23"/>
        <v>52.36</v>
      </c>
      <c r="H154" s="6">
        <f t="shared" ref="H154:H155" si="26">G154*100/250</f>
        <v>20.943999999999999</v>
      </c>
      <c r="I154" s="4"/>
    </row>
    <row r="155" spans="1:9" ht="18.75" x14ac:dyDescent="0.25">
      <c r="A155" s="50"/>
      <c r="B155" s="4"/>
      <c r="C155" s="4" t="s">
        <v>12</v>
      </c>
      <c r="D155" s="7">
        <f>D154+D153</f>
        <v>131</v>
      </c>
      <c r="E155" s="7">
        <f t="shared" ref="E155:F155" si="27">E154+E153</f>
        <v>125</v>
      </c>
      <c r="F155" s="7">
        <f t="shared" si="27"/>
        <v>146</v>
      </c>
      <c r="G155" s="7">
        <f t="shared" si="23"/>
        <v>88.44</v>
      </c>
      <c r="H155" s="6">
        <f t="shared" si="26"/>
        <v>35.375999999999998</v>
      </c>
      <c r="I155" s="4"/>
    </row>
    <row r="156" spans="1:9" ht="18.75" x14ac:dyDescent="0.25">
      <c r="A156" s="10" t="s">
        <v>97</v>
      </c>
      <c r="B156" s="4">
        <v>630</v>
      </c>
      <c r="C156" s="4"/>
      <c r="D156" s="7"/>
      <c r="E156" s="7"/>
      <c r="F156" s="7"/>
      <c r="G156" s="7"/>
      <c r="H156" s="6"/>
      <c r="I156" s="4"/>
    </row>
    <row r="157" spans="1:9" ht="18.75" x14ac:dyDescent="0.25">
      <c r="A157" s="10" t="s">
        <v>98</v>
      </c>
      <c r="B157" s="4">
        <v>630</v>
      </c>
      <c r="C157" s="4"/>
      <c r="D157" s="7"/>
      <c r="E157" s="7"/>
      <c r="F157" s="7"/>
      <c r="G157" s="7"/>
      <c r="H157" s="6"/>
      <c r="I157" s="4"/>
    </row>
    <row r="158" spans="1:9" ht="18.75" x14ac:dyDescent="0.25">
      <c r="A158" s="48" t="s">
        <v>99</v>
      </c>
      <c r="B158" s="48">
        <v>1000</v>
      </c>
      <c r="C158" s="4" t="s">
        <v>100</v>
      </c>
      <c r="D158" s="7">
        <v>0</v>
      </c>
      <c r="E158" s="7">
        <v>0</v>
      </c>
      <c r="F158" s="7">
        <v>0</v>
      </c>
      <c r="G158" s="7"/>
      <c r="H158" s="6"/>
      <c r="I158" s="4"/>
    </row>
    <row r="159" spans="1:9" ht="18.75" x14ac:dyDescent="0.25">
      <c r="A159" s="49"/>
      <c r="B159" s="49"/>
      <c r="C159" s="4" t="s">
        <v>100</v>
      </c>
      <c r="D159" s="7">
        <v>0</v>
      </c>
      <c r="E159" s="7">
        <v>0</v>
      </c>
      <c r="F159" s="7">
        <v>0</v>
      </c>
      <c r="G159" s="7"/>
      <c r="H159" s="6"/>
      <c r="I159" s="4"/>
    </row>
    <row r="160" spans="1:9" ht="18.75" x14ac:dyDescent="0.25">
      <c r="A160" s="49"/>
      <c r="B160" s="49"/>
      <c r="C160" s="4" t="s">
        <v>101</v>
      </c>
      <c r="D160" s="7">
        <v>0</v>
      </c>
      <c r="E160" s="7">
        <v>0</v>
      </c>
      <c r="F160" s="7">
        <v>0</v>
      </c>
      <c r="G160" s="7"/>
      <c r="H160" s="6"/>
      <c r="I160" s="4"/>
    </row>
    <row r="161" spans="1:9" ht="18.75" x14ac:dyDescent="0.25">
      <c r="A161" s="49"/>
      <c r="B161" s="49"/>
      <c r="C161" s="4" t="s">
        <v>102</v>
      </c>
      <c r="D161" s="7">
        <v>0</v>
      </c>
      <c r="E161" s="7">
        <v>0</v>
      </c>
      <c r="F161" s="7">
        <v>0</v>
      </c>
      <c r="G161" s="7"/>
      <c r="H161" s="6"/>
      <c r="I161" s="4"/>
    </row>
    <row r="162" spans="1:9" ht="18.75" x14ac:dyDescent="0.25">
      <c r="A162" s="49"/>
      <c r="B162" s="49"/>
      <c r="C162" s="4" t="s">
        <v>103</v>
      </c>
      <c r="D162" s="7">
        <v>0</v>
      </c>
      <c r="E162" s="7">
        <v>0</v>
      </c>
      <c r="F162" s="7">
        <v>0</v>
      </c>
      <c r="G162" s="7"/>
      <c r="H162" s="6"/>
      <c r="I162" s="4"/>
    </row>
    <row r="163" spans="1:9" ht="18.75" x14ac:dyDescent="0.25">
      <c r="A163" s="49"/>
      <c r="B163" s="50"/>
      <c r="C163" s="4" t="s">
        <v>12</v>
      </c>
      <c r="D163" s="7">
        <f>D162+D161+D160+D159+D158</f>
        <v>0</v>
      </c>
      <c r="E163" s="7">
        <f t="shared" ref="E163:F163" si="28">E162+E161+E160+E159+E158</f>
        <v>0</v>
      </c>
      <c r="F163" s="7">
        <f t="shared" si="28"/>
        <v>0</v>
      </c>
      <c r="G163" s="7">
        <f>0.22*(F163+E163+D163)</f>
        <v>0</v>
      </c>
      <c r="H163" s="6">
        <f>G163*100/1000</f>
        <v>0</v>
      </c>
      <c r="I163" s="4"/>
    </row>
    <row r="164" spans="1:9" ht="18.75" x14ac:dyDescent="0.25">
      <c r="A164" s="49"/>
      <c r="B164" s="48">
        <v>1000</v>
      </c>
      <c r="C164" s="4" t="s">
        <v>103</v>
      </c>
      <c r="D164" s="7">
        <v>30</v>
      </c>
      <c r="E164" s="7">
        <v>27</v>
      </c>
      <c r="F164" s="7">
        <v>57</v>
      </c>
      <c r="G164" s="7"/>
      <c r="H164" s="6"/>
      <c r="I164" s="4"/>
    </row>
    <row r="165" spans="1:9" ht="18.75" x14ac:dyDescent="0.25">
      <c r="A165" s="49"/>
      <c r="B165" s="49"/>
      <c r="C165" s="4" t="s">
        <v>102</v>
      </c>
      <c r="D165" s="7">
        <v>13</v>
      </c>
      <c r="E165" s="7">
        <v>24</v>
      </c>
      <c r="F165" s="7">
        <v>25</v>
      </c>
      <c r="G165" s="7"/>
      <c r="H165" s="6"/>
      <c r="I165" s="4"/>
    </row>
    <row r="166" spans="1:9" ht="18.75" x14ac:dyDescent="0.25">
      <c r="A166" s="49"/>
      <c r="B166" s="49"/>
      <c r="C166" s="4" t="s">
        <v>100</v>
      </c>
      <c r="D166" s="7">
        <v>40</v>
      </c>
      <c r="E166" s="7">
        <v>59</v>
      </c>
      <c r="F166" s="7">
        <v>44</v>
      </c>
      <c r="G166" s="7"/>
      <c r="H166" s="6"/>
      <c r="I166" s="4"/>
    </row>
    <row r="167" spans="1:9" ht="18.75" x14ac:dyDescent="0.25">
      <c r="A167" s="49"/>
      <c r="B167" s="49"/>
      <c r="C167" s="4" t="s">
        <v>104</v>
      </c>
      <c r="D167" s="7">
        <v>23</v>
      </c>
      <c r="E167" s="7">
        <v>45</v>
      </c>
      <c r="F167" s="7">
        <v>35</v>
      </c>
      <c r="G167" s="7"/>
      <c r="H167" s="6"/>
      <c r="I167" s="4"/>
    </row>
    <row r="168" spans="1:9" ht="18.75" x14ac:dyDescent="0.25">
      <c r="A168" s="49"/>
      <c r="B168" s="49"/>
      <c r="C168" s="4" t="s">
        <v>101</v>
      </c>
      <c r="D168" s="7">
        <v>40</v>
      </c>
      <c r="E168" s="7">
        <v>70</v>
      </c>
      <c r="F168" s="7">
        <v>41</v>
      </c>
      <c r="G168" s="7"/>
      <c r="H168" s="6"/>
      <c r="I168" s="4"/>
    </row>
    <row r="169" spans="1:9" ht="18.75" x14ac:dyDescent="0.25">
      <c r="A169" s="49"/>
      <c r="B169" s="49"/>
      <c r="C169" s="4" t="s">
        <v>105</v>
      </c>
      <c r="D169" s="7">
        <v>0</v>
      </c>
      <c r="E169" s="7">
        <v>0</v>
      </c>
      <c r="F169" s="7">
        <v>0</v>
      </c>
      <c r="G169" s="7"/>
      <c r="H169" s="6"/>
      <c r="I169" s="4"/>
    </row>
    <row r="170" spans="1:9" ht="18.75" x14ac:dyDescent="0.25">
      <c r="A170" s="50"/>
      <c r="B170" s="50"/>
      <c r="C170" s="4" t="s">
        <v>12</v>
      </c>
      <c r="D170" s="7">
        <f>D169+D168+D167+D166+D165+D164</f>
        <v>146</v>
      </c>
      <c r="E170" s="7">
        <f t="shared" ref="E170:F170" si="29">E169+E168+E167+E166+E165+E164</f>
        <v>225</v>
      </c>
      <c r="F170" s="7">
        <f t="shared" si="29"/>
        <v>202</v>
      </c>
      <c r="G170" s="7">
        <f>0.22*(F170+E170+D170)</f>
        <v>126.06</v>
      </c>
      <c r="H170" s="6">
        <f>G170*100/1000</f>
        <v>12.606</v>
      </c>
      <c r="I170" s="4"/>
    </row>
    <row r="171" spans="1:9" ht="18.75" x14ac:dyDescent="0.25">
      <c r="A171" s="48" t="s">
        <v>106</v>
      </c>
      <c r="B171" s="48">
        <v>1000</v>
      </c>
      <c r="C171" s="4" t="s">
        <v>107</v>
      </c>
      <c r="D171" s="7">
        <v>16</v>
      </c>
      <c r="E171" s="7">
        <v>12</v>
      </c>
      <c r="F171" s="7">
        <v>15</v>
      </c>
      <c r="G171" s="7"/>
      <c r="H171" s="6"/>
      <c r="I171" s="4"/>
    </row>
    <row r="172" spans="1:9" ht="18.75" x14ac:dyDescent="0.25">
      <c r="A172" s="49"/>
      <c r="B172" s="49"/>
      <c r="C172" s="4" t="s">
        <v>108</v>
      </c>
      <c r="D172" s="7">
        <v>18</v>
      </c>
      <c r="E172" s="7">
        <v>37</v>
      </c>
      <c r="F172" s="7">
        <v>16</v>
      </c>
      <c r="G172" s="7"/>
      <c r="H172" s="6"/>
      <c r="I172" s="4"/>
    </row>
    <row r="173" spans="1:9" ht="18.75" x14ac:dyDescent="0.25">
      <c r="A173" s="49"/>
      <c r="B173" s="49"/>
      <c r="C173" s="4" t="s">
        <v>109</v>
      </c>
      <c r="D173" s="7">
        <v>65</v>
      </c>
      <c r="E173" s="7">
        <v>45</v>
      </c>
      <c r="F173" s="7">
        <v>65</v>
      </c>
      <c r="G173" s="7"/>
      <c r="H173" s="6"/>
      <c r="I173" s="4"/>
    </row>
    <row r="174" spans="1:9" ht="18.75" x14ac:dyDescent="0.25">
      <c r="A174" s="49"/>
      <c r="B174" s="49"/>
      <c r="C174" s="4" t="s">
        <v>110</v>
      </c>
      <c r="D174" s="7">
        <v>29</v>
      </c>
      <c r="E174" s="7">
        <v>35</v>
      </c>
      <c r="F174" s="7">
        <v>13</v>
      </c>
      <c r="G174" s="7"/>
      <c r="H174" s="6"/>
      <c r="I174" s="4"/>
    </row>
    <row r="175" spans="1:9" ht="18.75" x14ac:dyDescent="0.25">
      <c r="A175" s="49"/>
      <c r="B175" s="49"/>
      <c r="C175" s="4" t="s">
        <v>111</v>
      </c>
      <c r="D175" s="7">
        <v>45</v>
      </c>
      <c r="E175" s="7">
        <v>52</v>
      </c>
      <c r="F175" s="7">
        <v>41</v>
      </c>
      <c r="G175" s="7"/>
      <c r="H175" s="6"/>
      <c r="I175" s="4"/>
    </row>
    <row r="176" spans="1:9" ht="18.75" x14ac:dyDescent="0.25">
      <c r="A176" s="49"/>
      <c r="B176" s="49"/>
      <c r="C176" s="4" t="s">
        <v>112</v>
      </c>
      <c r="D176" s="7">
        <v>0</v>
      </c>
      <c r="E176" s="7">
        <v>0</v>
      </c>
      <c r="F176" s="7">
        <v>0</v>
      </c>
      <c r="G176" s="7"/>
      <c r="H176" s="6"/>
      <c r="I176" s="4"/>
    </row>
    <row r="177" spans="1:9" ht="18.75" x14ac:dyDescent="0.25">
      <c r="A177" s="49"/>
      <c r="B177" s="49"/>
      <c r="C177" s="4"/>
      <c r="D177" s="7"/>
      <c r="E177" s="7"/>
      <c r="F177" s="7"/>
      <c r="G177" s="7"/>
      <c r="H177" s="6"/>
      <c r="I177" s="4"/>
    </row>
    <row r="178" spans="1:9" ht="18.75" x14ac:dyDescent="0.25">
      <c r="A178" s="49"/>
      <c r="B178" s="50"/>
      <c r="C178" s="4" t="s">
        <v>12</v>
      </c>
      <c r="D178" s="7">
        <f>D177+D176+D175+D174+D173+D172+D171</f>
        <v>173</v>
      </c>
      <c r="E178" s="7">
        <f>E177+E176+E175+E174+E173+E172+E171</f>
        <v>181</v>
      </c>
      <c r="F178" s="7">
        <f>F177+F176+F175+F174+F173+F172+F171</f>
        <v>150</v>
      </c>
      <c r="G178" s="7">
        <f>0.22*(F178+E178+D178)</f>
        <v>110.88</v>
      </c>
      <c r="H178" s="6">
        <f>G178*100/1000</f>
        <v>11.087999999999999</v>
      </c>
      <c r="I178" s="4"/>
    </row>
    <row r="179" spans="1:9" ht="18.75" x14ac:dyDescent="0.25">
      <c r="A179" s="49"/>
      <c r="B179" s="48">
        <v>1000</v>
      </c>
      <c r="C179" s="4" t="s">
        <v>107</v>
      </c>
      <c r="D179" s="7">
        <v>11</v>
      </c>
      <c r="E179" s="7">
        <v>12</v>
      </c>
      <c r="F179" s="7">
        <v>22</v>
      </c>
      <c r="G179" s="7"/>
      <c r="H179" s="6"/>
      <c r="I179" s="4"/>
    </row>
    <row r="180" spans="1:9" ht="18.75" x14ac:dyDescent="0.25">
      <c r="A180" s="49"/>
      <c r="B180" s="49"/>
      <c r="C180" s="4" t="s">
        <v>108</v>
      </c>
      <c r="D180" s="7">
        <v>15</v>
      </c>
      <c r="E180" s="7">
        <v>19</v>
      </c>
      <c r="F180" s="7">
        <v>8</v>
      </c>
      <c r="G180" s="7"/>
      <c r="H180" s="6"/>
      <c r="I180" s="4"/>
    </row>
    <row r="181" spans="1:9" ht="18.75" x14ac:dyDescent="0.25">
      <c r="A181" s="49"/>
      <c r="B181" s="49"/>
      <c r="C181" s="4" t="s">
        <v>109</v>
      </c>
      <c r="D181" s="7">
        <v>3</v>
      </c>
      <c r="E181" s="7">
        <v>1</v>
      </c>
      <c r="F181" s="7">
        <v>1</v>
      </c>
      <c r="G181" s="7"/>
      <c r="H181" s="6"/>
      <c r="I181" s="4"/>
    </row>
    <row r="182" spans="1:9" ht="18.75" x14ac:dyDescent="0.25">
      <c r="A182" s="49"/>
      <c r="B182" s="49"/>
      <c r="C182" s="4" t="s">
        <v>111</v>
      </c>
      <c r="D182" s="7">
        <v>3</v>
      </c>
      <c r="E182" s="7">
        <v>1</v>
      </c>
      <c r="F182" s="7">
        <v>12</v>
      </c>
      <c r="G182" s="7"/>
      <c r="H182" s="6"/>
      <c r="I182" s="4"/>
    </row>
    <row r="183" spans="1:9" ht="18.75" x14ac:dyDescent="0.25">
      <c r="A183" s="49"/>
      <c r="B183" s="49"/>
      <c r="C183" s="4" t="s">
        <v>113</v>
      </c>
      <c r="D183" s="7">
        <v>9</v>
      </c>
      <c r="E183" s="7">
        <v>50</v>
      </c>
      <c r="F183" s="7">
        <v>6</v>
      </c>
      <c r="G183" s="7"/>
      <c r="H183" s="6"/>
      <c r="I183" s="4"/>
    </row>
    <row r="184" spans="1:9" ht="18.75" x14ac:dyDescent="0.25">
      <c r="A184" s="49"/>
      <c r="B184" s="49"/>
      <c r="C184" s="4" t="s">
        <v>114</v>
      </c>
      <c r="D184" s="7">
        <v>0</v>
      </c>
      <c r="E184" s="7">
        <v>0</v>
      </c>
      <c r="F184" s="7">
        <v>0</v>
      </c>
      <c r="G184" s="7"/>
      <c r="H184" s="6"/>
      <c r="I184" s="4"/>
    </row>
    <row r="185" spans="1:9" ht="18.75" x14ac:dyDescent="0.25">
      <c r="A185" s="50"/>
      <c r="B185" s="50"/>
      <c r="C185" s="4" t="s">
        <v>12</v>
      </c>
      <c r="D185" s="7">
        <f>D184+D183+D182+D181+D180+D179</f>
        <v>41</v>
      </c>
      <c r="E185" s="7">
        <f t="shared" ref="E185:F185" si="30">E184+E183+E182+E181+E180+E179</f>
        <v>83</v>
      </c>
      <c r="F185" s="7">
        <f t="shared" si="30"/>
        <v>49</v>
      </c>
      <c r="G185" s="7">
        <f>0.22*(F185+E185+D185)</f>
        <v>38.06</v>
      </c>
      <c r="H185" s="6">
        <f>G185*100/1000</f>
        <v>3.806</v>
      </c>
      <c r="I185" s="4"/>
    </row>
    <row r="186" spans="1:9" ht="18.75" x14ac:dyDescent="0.25">
      <c r="A186" s="48" t="s">
        <v>115</v>
      </c>
      <c r="B186" s="48">
        <v>1000</v>
      </c>
      <c r="C186" s="4" t="s">
        <v>116</v>
      </c>
      <c r="D186" s="7">
        <v>28</v>
      </c>
      <c r="E186" s="7">
        <v>53</v>
      </c>
      <c r="F186" s="7">
        <v>29</v>
      </c>
      <c r="G186" s="7"/>
      <c r="H186" s="6"/>
      <c r="I186" s="4"/>
    </row>
    <row r="187" spans="1:9" ht="18.75" x14ac:dyDescent="0.25">
      <c r="A187" s="49"/>
      <c r="B187" s="49"/>
      <c r="C187" s="4" t="s">
        <v>117</v>
      </c>
      <c r="D187" s="7">
        <v>32</v>
      </c>
      <c r="E187" s="7">
        <v>42</v>
      </c>
      <c r="F187" s="7">
        <v>43</v>
      </c>
      <c r="G187" s="7"/>
      <c r="H187" s="6"/>
      <c r="I187" s="4"/>
    </row>
    <row r="188" spans="1:9" ht="18.75" x14ac:dyDescent="0.25">
      <c r="A188" s="49"/>
      <c r="B188" s="49"/>
      <c r="C188" s="4" t="s">
        <v>118</v>
      </c>
      <c r="D188" s="7">
        <v>57</v>
      </c>
      <c r="E188" s="7">
        <v>62</v>
      </c>
      <c r="F188" s="7">
        <v>52</v>
      </c>
      <c r="G188" s="7"/>
      <c r="H188" s="6"/>
      <c r="I188" s="4"/>
    </row>
    <row r="189" spans="1:9" ht="18.75" x14ac:dyDescent="0.25">
      <c r="A189" s="49"/>
      <c r="B189" s="49"/>
      <c r="C189" s="4" t="s">
        <v>119</v>
      </c>
      <c r="D189" s="7">
        <v>59</v>
      </c>
      <c r="E189" s="7">
        <v>72</v>
      </c>
      <c r="F189" s="7">
        <v>75</v>
      </c>
      <c r="G189" s="7"/>
      <c r="H189" s="6"/>
      <c r="I189" s="4"/>
    </row>
    <row r="190" spans="1:9" ht="18.75" x14ac:dyDescent="0.25">
      <c r="A190" s="49"/>
      <c r="B190" s="49"/>
      <c r="C190" s="4" t="s">
        <v>120</v>
      </c>
      <c r="D190" s="7">
        <v>56</v>
      </c>
      <c r="E190" s="7">
        <v>64</v>
      </c>
      <c r="F190" s="7">
        <v>48</v>
      </c>
      <c r="G190" s="7"/>
      <c r="H190" s="6"/>
      <c r="I190" s="4"/>
    </row>
    <row r="191" spans="1:9" ht="18.75" x14ac:dyDescent="0.25">
      <c r="A191" s="49"/>
      <c r="B191" s="49"/>
      <c r="C191" s="4" t="s">
        <v>121</v>
      </c>
      <c r="D191" s="7">
        <v>0</v>
      </c>
      <c r="E191" s="7">
        <v>0</v>
      </c>
      <c r="F191" s="7">
        <v>0</v>
      </c>
      <c r="G191" s="7"/>
      <c r="H191" s="6"/>
      <c r="I191" s="4"/>
    </row>
    <row r="192" spans="1:9" ht="18.75" x14ac:dyDescent="0.25">
      <c r="A192" s="49"/>
      <c r="B192" s="50"/>
      <c r="C192" s="4" t="s">
        <v>12</v>
      </c>
      <c r="D192" s="7">
        <f>D191+D190+D189+D188+D187+D186</f>
        <v>232</v>
      </c>
      <c r="E192" s="7">
        <f t="shared" ref="E192:F192" si="31">E191+E190+E189+E188+E187+E186</f>
        <v>293</v>
      </c>
      <c r="F192" s="7">
        <f t="shared" si="31"/>
        <v>247</v>
      </c>
      <c r="G192" s="7">
        <f>0.22*(F192+E192+D192)</f>
        <v>169.84</v>
      </c>
      <c r="H192" s="6">
        <f>G192*100/1000</f>
        <v>16.984000000000002</v>
      </c>
      <c r="I192" s="4"/>
    </row>
    <row r="193" spans="1:9" ht="18.75" x14ac:dyDescent="0.25">
      <c r="A193" s="49"/>
      <c r="B193" s="48">
        <v>1000</v>
      </c>
      <c r="C193" s="4" t="s">
        <v>116</v>
      </c>
      <c r="D193" s="7">
        <v>0</v>
      </c>
      <c r="E193" s="7">
        <v>0</v>
      </c>
      <c r="F193" s="7">
        <v>0</v>
      </c>
      <c r="G193" s="7"/>
      <c r="H193" s="6"/>
      <c r="I193" s="4"/>
    </row>
    <row r="194" spans="1:9" ht="18.75" x14ac:dyDescent="0.25">
      <c r="A194" s="49"/>
      <c r="B194" s="49"/>
      <c r="C194" s="4" t="s">
        <v>117</v>
      </c>
      <c r="D194" s="7">
        <v>2</v>
      </c>
      <c r="E194" s="7">
        <v>6</v>
      </c>
      <c r="F194" s="7">
        <v>5</v>
      </c>
      <c r="G194" s="7"/>
      <c r="H194" s="6"/>
      <c r="I194" s="4"/>
    </row>
    <row r="195" spans="1:9" ht="18.75" x14ac:dyDescent="0.25">
      <c r="A195" s="49"/>
      <c r="B195" s="49"/>
      <c r="C195" s="4" t="s">
        <v>118</v>
      </c>
      <c r="D195" s="7">
        <v>0</v>
      </c>
      <c r="E195" s="7">
        <v>0</v>
      </c>
      <c r="F195" s="7">
        <v>0</v>
      </c>
      <c r="G195" s="7"/>
      <c r="H195" s="6"/>
      <c r="I195" s="4"/>
    </row>
    <row r="196" spans="1:9" ht="18.75" x14ac:dyDescent="0.25">
      <c r="A196" s="49"/>
      <c r="B196" s="49"/>
      <c r="C196" s="4" t="s">
        <v>122</v>
      </c>
      <c r="D196" s="7">
        <v>0</v>
      </c>
      <c r="E196" s="7">
        <v>10</v>
      </c>
      <c r="F196" s="7">
        <v>0</v>
      </c>
      <c r="G196" s="7"/>
      <c r="H196" s="6"/>
      <c r="I196" s="4"/>
    </row>
    <row r="197" spans="1:9" ht="18.75" x14ac:dyDescent="0.25">
      <c r="A197" s="49"/>
      <c r="B197" s="49"/>
      <c r="C197" s="4" t="s">
        <v>123</v>
      </c>
      <c r="D197" s="7">
        <v>2</v>
      </c>
      <c r="E197" s="7">
        <v>2</v>
      </c>
      <c r="F197" s="7">
        <v>5</v>
      </c>
      <c r="G197" s="7"/>
      <c r="H197" s="6"/>
      <c r="I197" s="4"/>
    </row>
    <row r="198" spans="1:9" ht="18.75" x14ac:dyDescent="0.25">
      <c r="A198" s="49"/>
      <c r="B198" s="49"/>
      <c r="C198" s="4"/>
      <c r="D198" s="7"/>
      <c r="E198" s="7"/>
      <c r="F198" s="7"/>
      <c r="G198" s="7"/>
      <c r="H198" s="6"/>
      <c r="I198" s="4"/>
    </row>
    <row r="199" spans="1:9" ht="18.75" x14ac:dyDescent="0.25">
      <c r="A199" s="50"/>
      <c r="B199" s="50"/>
      <c r="C199" s="4" t="s">
        <v>12</v>
      </c>
      <c r="D199" s="7">
        <f>D198+D197+D196+D195+D194+D193</f>
        <v>4</v>
      </c>
      <c r="E199" s="7">
        <f t="shared" ref="E199:F199" si="32">E198+E197+E196+E195+E194+E193</f>
        <v>18</v>
      </c>
      <c r="F199" s="7">
        <f t="shared" si="32"/>
        <v>10</v>
      </c>
      <c r="G199" s="7">
        <f>0.22*(F199+E199+D199)</f>
        <v>7.04</v>
      </c>
      <c r="H199" s="6">
        <f>G199*100/1000</f>
        <v>0.70399999999999996</v>
      </c>
      <c r="I199" s="4"/>
    </row>
    <row r="200" spans="1:9" ht="18.75" x14ac:dyDescent="0.25">
      <c r="A200" s="48" t="s">
        <v>124</v>
      </c>
      <c r="B200" s="48">
        <v>1000</v>
      </c>
      <c r="C200" s="4" t="s">
        <v>125</v>
      </c>
      <c r="D200" s="7">
        <v>38</v>
      </c>
      <c r="E200" s="7">
        <v>50</v>
      </c>
      <c r="F200" s="7">
        <v>67</v>
      </c>
      <c r="G200" s="7"/>
      <c r="H200" s="6"/>
      <c r="I200" s="4"/>
    </row>
    <row r="201" spans="1:9" ht="18.75" x14ac:dyDescent="0.25">
      <c r="A201" s="49"/>
      <c r="B201" s="49"/>
      <c r="C201" s="4" t="s">
        <v>126</v>
      </c>
      <c r="D201" s="7">
        <v>32</v>
      </c>
      <c r="E201" s="7">
        <v>44</v>
      </c>
      <c r="F201" s="7">
        <v>37</v>
      </c>
      <c r="G201" s="7"/>
      <c r="H201" s="6"/>
      <c r="I201" s="4"/>
    </row>
    <row r="202" spans="1:9" ht="18.75" x14ac:dyDescent="0.25">
      <c r="A202" s="49"/>
      <c r="B202" s="49"/>
      <c r="C202" s="4" t="s">
        <v>127</v>
      </c>
      <c r="D202" s="7">
        <v>37</v>
      </c>
      <c r="E202" s="7">
        <v>40</v>
      </c>
      <c r="F202" s="7">
        <v>26</v>
      </c>
      <c r="G202" s="7"/>
      <c r="H202" s="6"/>
      <c r="I202" s="4"/>
    </row>
    <row r="203" spans="1:9" ht="18.75" x14ac:dyDescent="0.25">
      <c r="A203" s="49"/>
      <c r="B203" s="49"/>
      <c r="C203" s="4" t="s">
        <v>128</v>
      </c>
      <c r="D203" s="7">
        <v>87</v>
      </c>
      <c r="E203" s="7">
        <v>122</v>
      </c>
      <c r="F203" s="7">
        <v>74</v>
      </c>
      <c r="G203" s="7"/>
      <c r="H203" s="6"/>
      <c r="I203" s="4"/>
    </row>
    <row r="204" spans="1:9" ht="18.75" x14ac:dyDescent="0.25">
      <c r="A204" s="49"/>
      <c r="B204" s="49"/>
      <c r="C204" s="4" t="s">
        <v>129</v>
      </c>
      <c r="D204" s="7">
        <v>43</v>
      </c>
      <c r="E204" s="7">
        <v>77</v>
      </c>
      <c r="F204" s="7">
        <v>37</v>
      </c>
      <c r="G204" s="7"/>
      <c r="H204" s="6"/>
      <c r="I204" s="4"/>
    </row>
    <row r="205" spans="1:9" ht="18.75" x14ac:dyDescent="0.25">
      <c r="A205" s="49"/>
      <c r="B205" s="50"/>
      <c r="C205" s="4" t="s">
        <v>12</v>
      </c>
      <c r="D205" s="7">
        <f>D204+D203+D202+D201+D200</f>
        <v>237</v>
      </c>
      <c r="E205" s="7">
        <f t="shared" ref="E205:F205" si="33">E204+E203+E202+E201+E200</f>
        <v>333</v>
      </c>
      <c r="F205" s="7">
        <f t="shared" si="33"/>
        <v>241</v>
      </c>
      <c r="G205" s="7">
        <f>0.22*(F205+E205+D205)</f>
        <v>178.42</v>
      </c>
      <c r="H205" s="6">
        <f>G205*100/1000</f>
        <v>17.841999999999999</v>
      </c>
      <c r="I205" s="4"/>
    </row>
    <row r="206" spans="1:9" ht="18.75" x14ac:dyDescent="0.25">
      <c r="A206" s="49"/>
      <c r="B206" s="48">
        <v>1000</v>
      </c>
      <c r="C206" s="4" t="s">
        <v>130</v>
      </c>
      <c r="D206" s="7">
        <v>0</v>
      </c>
      <c r="E206" s="7">
        <v>0</v>
      </c>
      <c r="F206" s="7">
        <v>0</v>
      </c>
      <c r="G206" s="7"/>
      <c r="H206" s="6"/>
      <c r="I206" s="4"/>
    </row>
    <row r="207" spans="1:9" ht="18.75" x14ac:dyDescent="0.25">
      <c r="A207" s="49"/>
      <c r="B207" s="49"/>
      <c r="C207" s="4" t="s">
        <v>131</v>
      </c>
      <c r="D207" s="7">
        <v>0</v>
      </c>
      <c r="E207" s="7">
        <v>0</v>
      </c>
      <c r="F207" s="7">
        <v>0</v>
      </c>
      <c r="G207" s="7"/>
      <c r="H207" s="6"/>
      <c r="I207" s="4"/>
    </row>
    <row r="208" spans="1:9" ht="18.75" x14ac:dyDescent="0.25">
      <c r="A208" s="49"/>
      <c r="B208" s="49"/>
      <c r="C208" s="4" t="s">
        <v>132</v>
      </c>
      <c r="D208" s="7">
        <v>0</v>
      </c>
      <c r="E208" s="7">
        <v>0</v>
      </c>
      <c r="F208" s="7">
        <v>0</v>
      </c>
      <c r="G208" s="7"/>
      <c r="H208" s="6"/>
      <c r="I208" s="4"/>
    </row>
    <row r="209" spans="1:9" ht="18.75" x14ac:dyDescent="0.25">
      <c r="A209" s="49"/>
      <c r="B209" s="49"/>
      <c r="C209" s="4" t="s">
        <v>133</v>
      </c>
      <c r="D209" s="7">
        <v>0</v>
      </c>
      <c r="E209" s="7">
        <v>0</v>
      </c>
      <c r="F209" s="7">
        <v>0</v>
      </c>
      <c r="G209" s="7"/>
      <c r="H209" s="6"/>
      <c r="I209" s="4"/>
    </row>
    <row r="210" spans="1:9" ht="18.75" x14ac:dyDescent="0.25">
      <c r="A210" s="49"/>
      <c r="B210" s="49"/>
      <c r="C210" s="4" t="s">
        <v>134</v>
      </c>
      <c r="D210" s="7">
        <v>0</v>
      </c>
      <c r="E210" s="7">
        <v>0</v>
      </c>
      <c r="F210" s="7">
        <v>0</v>
      </c>
      <c r="G210" s="7"/>
      <c r="H210" s="6"/>
      <c r="I210" s="4"/>
    </row>
    <row r="211" spans="1:9" ht="18.75" x14ac:dyDescent="0.25">
      <c r="A211" s="50"/>
      <c r="B211" s="50"/>
      <c r="C211" s="4" t="s">
        <v>12</v>
      </c>
      <c r="D211" s="7">
        <v>0</v>
      </c>
      <c r="E211" s="7">
        <v>0</v>
      </c>
      <c r="F211" s="7">
        <v>0</v>
      </c>
      <c r="G211" s="7"/>
      <c r="H211" s="6"/>
      <c r="I211" s="4"/>
    </row>
    <row r="212" spans="1:9" ht="18.75" x14ac:dyDescent="0.25">
      <c r="A212" s="48" t="s">
        <v>135</v>
      </c>
      <c r="B212" s="48">
        <v>1250</v>
      </c>
      <c r="C212" s="4" t="s">
        <v>136</v>
      </c>
      <c r="D212" s="7">
        <v>52</v>
      </c>
      <c r="E212" s="7">
        <v>60</v>
      </c>
      <c r="F212" s="7">
        <v>36</v>
      </c>
      <c r="G212" s="7"/>
      <c r="H212" s="6"/>
      <c r="I212" s="4"/>
    </row>
    <row r="213" spans="1:9" ht="18.75" x14ac:dyDescent="0.25">
      <c r="A213" s="49"/>
      <c r="B213" s="49"/>
      <c r="C213" s="4" t="s">
        <v>137</v>
      </c>
      <c r="D213" s="7">
        <v>45</v>
      </c>
      <c r="E213" s="7">
        <v>52</v>
      </c>
      <c r="F213" s="7">
        <v>46</v>
      </c>
      <c r="G213" s="7"/>
      <c r="H213" s="6"/>
      <c r="I213" s="4"/>
    </row>
    <row r="214" spans="1:9" ht="18.75" x14ac:dyDescent="0.25">
      <c r="A214" s="49"/>
      <c r="B214" s="49"/>
      <c r="C214" s="4" t="s">
        <v>138</v>
      </c>
      <c r="D214" s="7">
        <v>0</v>
      </c>
      <c r="E214" s="7">
        <v>0</v>
      </c>
      <c r="F214" s="7">
        <v>0</v>
      </c>
      <c r="G214" s="7"/>
      <c r="H214" s="6"/>
      <c r="I214" s="4"/>
    </row>
    <row r="215" spans="1:9" ht="18.75" x14ac:dyDescent="0.25">
      <c r="A215" s="49"/>
      <c r="B215" s="49"/>
      <c r="C215" s="4" t="s">
        <v>139</v>
      </c>
      <c r="D215" s="7">
        <v>23</v>
      </c>
      <c r="E215" s="7">
        <v>6</v>
      </c>
      <c r="F215" s="7">
        <v>4</v>
      </c>
      <c r="G215" s="7"/>
      <c r="H215" s="6"/>
      <c r="I215" s="4"/>
    </row>
    <row r="216" spans="1:9" ht="18.75" x14ac:dyDescent="0.25">
      <c r="A216" s="49"/>
      <c r="B216" s="49"/>
      <c r="C216" s="4" t="s">
        <v>140</v>
      </c>
      <c r="D216" s="7">
        <v>24</v>
      </c>
      <c r="E216" s="7">
        <v>26</v>
      </c>
      <c r="F216" s="7">
        <v>17</v>
      </c>
      <c r="G216" s="7"/>
      <c r="H216" s="6"/>
      <c r="I216" s="4"/>
    </row>
    <row r="217" spans="1:9" ht="18.75" x14ac:dyDescent="0.25">
      <c r="A217" s="49"/>
      <c r="B217" s="49"/>
      <c r="C217" s="4" t="s">
        <v>141</v>
      </c>
      <c r="D217" s="7">
        <v>51</v>
      </c>
      <c r="E217" s="7">
        <v>68</v>
      </c>
      <c r="F217" s="7">
        <v>36</v>
      </c>
      <c r="G217" s="7"/>
      <c r="H217" s="6"/>
      <c r="I217" s="4"/>
    </row>
    <row r="218" spans="1:9" ht="18.75" x14ac:dyDescent="0.25">
      <c r="A218" s="49"/>
      <c r="B218" s="49"/>
      <c r="C218" s="4" t="s">
        <v>142</v>
      </c>
      <c r="D218" s="7">
        <v>70</v>
      </c>
      <c r="E218" s="7">
        <v>41</v>
      </c>
      <c r="F218" s="7">
        <v>17</v>
      </c>
      <c r="G218" s="7"/>
      <c r="H218" s="6"/>
      <c r="I218" s="4"/>
    </row>
    <row r="219" spans="1:9" ht="18.75" x14ac:dyDescent="0.25">
      <c r="A219" s="49"/>
      <c r="B219" s="49"/>
      <c r="C219" s="4" t="s">
        <v>143</v>
      </c>
      <c r="D219" s="7">
        <v>47</v>
      </c>
      <c r="E219" s="7">
        <v>48</v>
      </c>
      <c r="F219" s="7">
        <v>36</v>
      </c>
      <c r="G219" s="7"/>
      <c r="H219" s="6"/>
      <c r="I219" s="4"/>
    </row>
    <row r="220" spans="1:9" ht="18.75" x14ac:dyDescent="0.25">
      <c r="A220" s="49"/>
      <c r="B220" s="49"/>
      <c r="C220" s="4" t="s">
        <v>144</v>
      </c>
      <c r="D220" s="7">
        <v>0</v>
      </c>
      <c r="E220" s="7">
        <v>0</v>
      </c>
      <c r="F220" s="7">
        <v>0</v>
      </c>
      <c r="G220" s="7"/>
      <c r="H220" s="6"/>
      <c r="I220" s="4"/>
    </row>
    <row r="221" spans="1:9" ht="18.75" x14ac:dyDescent="0.25">
      <c r="A221" s="49"/>
      <c r="B221" s="50"/>
      <c r="C221" s="4" t="s">
        <v>12</v>
      </c>
      <c r="D221" s="7">
        <f>D220+D219+D218+D217+D216+D215+D214+D213+D212</f>
        <v>312</v>
      </c>
      <c r="E221" s="7">
        <f t="shared" ref="E221:F221" si="34">E220+E219+E218+E217+E216+E215+E214+E213+E212</f>
        <v>301</v>
      </c>
      <c r="F221" s="7">
        <f t="shared" si="34"/>
        <v>192</v>
      </c>
      <c r="G221" s="7">
        <f>0.22*(F221+E221+D221)</f>
        <v>177.1</v>
      </c>
      <c r="H221" s="6">
        <f>G221*100/1250</f>
        <v>14.167999999999999</v>
      </c>
      <c r="I221" s="4"/>
    </row>
    <row r="222" spans="1:9" ht="18.75" x14ac:dyDescent="0.25">
      <c r="A222" s="49"/>
      <c r="B222" s="48">
        <v>1250</v>
      </c>
      <c r="C222" s="4" t="s">
        <v>145</v>
      </c>
      <c r="D222" s="7">
        <v>0</v>
      </c>
      <c r="E222" s="7">
        <v>0</v>
      </c>
      <c r="F222" s="7">
        <v>0</v>
      </c>
      <c r="G222" s="7"/>
      <c r="H222" s="6"/>
      <c r="I222" s="4"/>
    </row>
    <row r="223" spans="1:9" ht="18.75" x14ac:dyDescent="0.25">
      <c r="A223" s="49"/>
      <c r="B223" s="49"/>
      <c r="C223" s="4" t="s">
        <v>146</v>
      </c>
      <c r="D223" s="7">
        <v>0</v>
      </c>
      <c r="E223" s="7">
        <v>0</v>
      </c>
      <c r="F223" s="7">
        <v>0</v>
      </c>
      <c r="G223" s="7"/>
      <c r="H223" s="6"/>
      <c r="I223" s="4"/>
    </row>
    <row r="224" spans="1:9" ht="18.75" x14ac:dyDescent="0.25">
      <c r="A224" s="49"/>
      <c r="B224" s="49"/>
      <c r="C224" s="4" t="s">
        <v>147</v>
      </c>
      <c r="D224" s="7">
        <v>0</v>
      </c>
      <c r="E224" s="7">
        <v>0</v>
      </c>
      <c r="F224" s="7">
        <v>0</v>
      </c>
      <c r="G224" s="7"/>
      <c r="H224" s="6"/>
      <c r="I224" s="4"/>
    </row>
    <row r="225" spans="1:9" ht="18.75" x14ac:dyDescent="0.25">
      <c r="A225" s="49"/>
      <c r="B225" s="49"/>
      <c r="C225" s="4" t="s">
        <v>148</v>
      </c>
      <c r="D225" s="7">
        <v>38</v>
      </c>
      <c r="E225" s="7">
        <v>18</v>
      </c>
      <c r="F225" s="7">
        <v>60</v>
      </c>
      <c r="G225" s="7"/>
      <c r="H225" s="6"/>
      <c r="I225" s="4"/>
    </row>
    <row r="226" spans="1:9" ht="18.75" x14ac:dyDescent="0.25">
      <c r="A226" s="49"/>
      <c r="B226" s="49"/>
      <c r="C226" s="4" t="s">
        <v>149</v>
      </c>
      <c r="D226" s="7">
        <v>44</v>
      </c>
      <c r="E226" s="7">
        <v>45</v>
      </c>
      <c r="F226" s="7">
        <v>61</v>
      </c>
      <c r="G226" s="7"/>
      <c r="H226" s="6"/>
      <c r="I226" s="4"/>
    </row>
    <row r="227" spans="1:9" ht="18.75" x14ac:dyDescent="0.25">
      <c r="A227" s="49"/>
      <c r="B227" s="49"/>
      <c r="C227" s="4" t="s">
        <v>150</v>
      </c>
      <c r="D227" s="7">
        <v>23</v>
      </c>
      <c r="E227" s="7">
        <v>32</v>
      </c>
      <c r="F227" s="7">
        <v>24</v>
      </c>
      <c r="G227" s="7"/>
      <c r="H227" s="6"/>
      <c r="I227" s="4"/>
    </row>
    <row r="228" spans="1:9" ht="18.75" x14ac:dyDescent="0.25">
      <c r="A228" s="49"/>
      <c r="B228" s="49"/>
      <c r="C228" s="4" t="s">
        <v>151</v>
      </c>
      <c r="D228" s="7">
        <v>1</v>
      </c>
      <c r="E228" s="7">
        <v>1</v>
      </c>
      <c r="F228" s="7">
        <v>1</v>
      </c>
      <c r="G228" s="7"/>
      <c r="H228" s="6"/>
      <c r="I228" s="4"/>
    </row>
    <row r="229" spans="1:9" ht="18.75" x14ac:dyDescent="0.25">
      <c r="A229" s="49"/>
      <c r="B229" s="49"/>
      <c r="C229" s="4" t="s">
        <v>148</v>
      </c>
      <c r="D229" s="7">
        <v>0</v>
      </c>
      <c r="E229" s="7">
        <v>0</v>
      </c>
      <c r="F229" s="7">
        <v>0</v>
      </c>
      <c r="G229" s="7"/>
      <c r="H229" s="6"/>
      <c r="I229" s="4"/>
    </row>
    <row r="230" spans="1:9" ht="18.75" x14ac:dyDescent="0.25">
      <c r="A230" s="49"/>
      <c r="B230" s="49"/>
      <c r="C230" s="4" t="s">
        <v>152</v>
      </c>
      <c r="D230" s="7">
        <v>0</v>
      </c>
      <c r="E230" s="7">
        <v>0</v>
      </c>
      <c r="F230" s="7">
        <v>0</v>
      </c>
      <c r="G230" s="7"/>
      <c r="H230" s="6"/>
      <c r="I230" s="4"/>
    </row>
    <row r="231" spans="1:9" ht="18.75" x14ac:dyDescent="0.25">
      <c r="A231" s="50"/>
      <c r="B231" s="50"/>
      <c r="C231" s="4" t="s">
        <v>12</v>
      </c>
      <c r="D231" s="7">
        <f>D230+D229+D228+D227+D226+D225+D224+D223+D222</f>
        <v>106</v>
      </c>
      <c r="E231" s="7">
        <f t="shared" ref="E231:F231" si="35">E230+E229+E228+E227+E226+E225+E224+E223+E222</f>
        <v>96</v>
      </c>
      <c r="F231" s="7">
        <f t="shared" si="35"/>
        <v>146</v>
      </c>
      <c r="G231" s="7">
        <f>0.22*(F231+E231+D231)</f>
        <v>76.56</v>
      </c>
      <c r="H231" s="6">
        <f>G231*100/1250</f>
        <v>6.1247999999999996</v>
      </c>
      <c r="I231" s="4"/>
    </row>
    <row r="232" spans="1:9" ht="18.75" x14ac:dyDescent="0.25">
      <c r="A232" s="48" t="s">
        <v>153</v>
      </c>
      <c r="B232" s="48">
        <v>1000</v>
      </c>
      <c r="C232" s="4" t="s">
        <v>154</v>
      </c>
      <c r="D232" s="7">
        <v>55</v>
      </c>
      <c r="E232" s="7">
        <v>58</v>
      </c>
      <c r="F232" s="7">
        <v>63</v>
      </c>
      <c r="G232" s="7"/>
      <c r="H232" s="6"/>
      <c r="I232" s="4"/>
    </row>
    <row r="233" spans="1:9" ht="18.75" x14ac:dyDescent="0.25">
      <c r="A233" s="49"/>
      <c r="B233" s="49"/>
      <c r="C233" s="4" t="s">
        <v>155</v>
      </c>
      <c r="D233" s="7">
        <v>42</v>
      </c>
      <c r="E233" s="7">
        <v>24</v>
      </c>
      <c r="F233" s="7">
        <v>54</v>
      </c>
      <c r="G233" s="7"/>
      <c r="H233" s="6"/>
      <c r="I233" s="4"/>
    </row>
    <row r="234" spans="1:9" ht="18.75" x14ac:dyDescent="0.25">
      <c r="A234" s="49"/>
      <c r="B234" s="49"/>
      <c r="C234" s="4" t="s">
        <v>154</v>
      </c>
      <c r="D234" s="7">
        <v>3</v>
      </c>
      <c r="E234" s="7">
        <v>10</v>
      </c>
      <c r="F234" s="7">
        <v>2</v>
      </c>
      <c r="G234" s="7"/>
      <c r="H234" s="6"/>
      <c r="I234" s="4"/>
    </row>
    <row r="235" spans="1:9" ht="18.75" x14ac:dyDescent="0.25">
      <c r="A235" s="49"/>
      <c r="B235" s="49"/>
      <c r="C235" s="4" t="s">
        <v>156</v>
      </c>
      <c r="D235" s="7">
        <v>116</v>
      </c>
      <c r="E235" s="7">
        <v>120</v>
      </c>
      <c r="F235" s="7">
        <v>106</v>
      </c>
      <c r="G235" s="7"/>
      <c r="H235" s="6"/>
      <c r="I235" s="4"/>
    </row>
    <row r="236" spans="1:9" ht="18.75" x14ac:dyDescent="0.25">
      <c r="A236" s="49"/>
      <c r="B236" s="49"/>
      <c r="C236" s="4" t="s">
        <v>157</v>
      </c>
      <c r="D236" s="7">
        <v>1</v>
      </c>
      <c r="E236" s="7">
        <v>1</v>
      </c>
      <c r="F236" s="7">
        <v>1</v>
      </c>
      <c r="G236" s="7"/>
      <c r="H236" s="6"/>
      <c r="I236" s="4"/>
    </row>
    <row r="237" spans="1:9" ht="18.75" x14ac:dyDescent="0.25">
      <c r="A237" s="49"/>
      <c r="B237" s="49"/>
      <c r="C237" s="4" t="s">
        <v>158</v>
      </c>
      <c r="D237" s="7">
        <v>5</v>
      </c>
      <c r="E237" s="7">
        <v>2</v>
      </c>
      <c r="F237" s="7">
        <v>7</v>
      </c>
      <c r="G237" s="7"/>
      <c r="H237" s="6"/>
      <c r="I237" s="4"/>
    </row>
    <row r="238" spans="1:9" ht="18.75" x14ac:dyDescent="0.25">
      <c r="A238" s="49"/>
      <c r="B238" s="49"/>
      <c r="C238" s="4" t="s">
        <v>159</v>
      </c>
      <c r="D238" s="7">
        <v>6</v>
      </c>
      <c r="E238" s="7">
        <v>8</v>
      </c>
      <c r="F238" s="7">
        <v>11</v>
      </c>
      <c r="G238" s="7"/>
      <c r="H238" s="6"/>
      <c r="I238" s="4"/>
    </row>
    <row r="239" spans="1:9" ht="18.75" x14ac:dyDescent="0.25">
      <c r="A239" s="49"/>
      <c r="B239" s="49"/>
      <c r="C239" s="4" t="s">
        <v>160</v>
      </c>
      <c r="D239" s="7">
        <v>0</v>
      </c>
      <c r="E239" s="7">
        <v>0</v>
      </c>
      <c r="F239" s="7">
        <v>0</v>
      </c>
      <c r="G239" s="7"/>
      <c r="H239" s="6"/>
      <c r="I239" s="4"/>
    </row>
    <row r="240" spans="1:9" ht="18.75" x14ac:dyDescent="0.25">
      <c r="A240" s="49"/>
      <c r="B240" s="49"/>
      <c r="C240" s="4" t="s">
        <v>161</v>
      </c>
      <c r="D240" s="7">
        <v>0</v>
      </c>
      <c r="E240" s="7">
        <v>0</v>
      </c>
      <c r="F240" s="7">
        <v>0</v>
      </c>
      <c r="G240" s="7"/>
      <c r="H240" s="6"/>
      <c r="I240" s="4"/>
    </row>
    <row r="241" spans="1:9" ht="18.75" x14ac:dyDescent="0.25">
      <c r="A241" s="49"/>
      <c r="B241" s="50"/>
      <c r="C241" s="4" t="s">
        <v>12</v>
      </c>
      <c r="D241" s="7">
        <f>D240+D239+D238+D237+D236+D235+D234+D233+D232</f>
        <v>228</v>
      </c>
      <c r="E241" s="7">
        <f t="shared" ref="E241:F241" si="36">E240+E239+E238+E237+E236+E235+E234+E233+E232</f>
        <v>223</v>
      </c>
      <c r="F241" s="7">
        <f t="shared" si="36"/>
        <v>244</v>
      </c>
      <c r="G241" s="7">
        <f>0.22*(F241+E241+D241)</f>
        <v>152.9</v>
      </c>
      <c r="H241" s="6">
        <f>G241*100/1000</f>
        <v>15.29</v>
      </c>
      <c r="I241" s="4"/>
    </row>
    <row r="242" spans="1:9" ht="18.75" x14ac:dyDescent="0.25">
      <c r="A242" s="49"/>
      <c r="B242" s="48">
        <v>1000</v>
      </c>
      <c r="C242" s="4" t="s">
        <v>162</v>
      </c>
      <c r="D242" s="7">
        <v>0</v>
      </c>
      <c r="E242" s="7">
        <v>0</v>
      </c>
      <c r="F242" s="7">
        <v>0</v>
      </c>
      <c r="G242" s="7"/>
      <c r="H242" s="6"/>
      <c r="I242" s="4"/>
    </row>
    <row r="243" spans="1:9" ht="18.75" x14ac:dyDescent="0.25">
      <c r="A243" s="49"/>
      <c r="B243" s="49"/>
      <c r="C243" s="4" t="s">
        <v>163</v>
      </c>
      <c r="D243" s="7">
        <v>0</v>
      </c>
      <c r="E243" s="7">
        <v>0</v>
      </c>
      <c r="F243" s="7">
        <v>0</v>
      </c>
      <c r="G243" s="7"/>
      <c r="H243" s="6"/>
      <c r="I243" s="4"/>
    </row>
    <row r="244" spans="1:9" ht="18.75" x14ac:dyDescent="0.25">
      <c r="A244" s="49"/>
      <c r="B244" s="49"/>
      <c r="C244" s="4" t="s">
        <v>164</v>
      </c>
      <c r="D244" s="7">
        <v>0</v>
      </c>
      <c r="E244" s="7">
        <v>0</v>
      </c>
      <c r="F244" s="7">
        <v>0</v>
      </c>
      <c r="G244" s="7"/>
      <c r="H244" s="6"/>
      <c r="I244" s="4"/>
    </row>
    <row r="245" spans="1:9" ht="18.75" x14ac:dyDescent="0.25">
      <c r="A245" s="49"/>
      <c r="B245" s="49"/>
      <c r="C245" s="4" t="s">
        <v>165</v>
      </c>
      <c r="D245" s="7">
        <v>25</v>
      </c>
      <c r="E245" s="7">
        <v>36</v>
      </c>
      <c r="F245" s="7">
        <v>20</v>
      </c>
      <c r="G245" s="7"/>
      <c r="H245" s="6"/>
      <c r="I245" s="4"/>
    </row>
    <row r="246" spans="1:9" ht="18.75" x14ac:dyDescent="0.25">
      <c r="A246" s="49"/>
      <c r="B246" s="49"/>
      <c r="C246" s="4" t="s">
        <v>166</v>
      </c>
      <c r="D246" s="7">
        <v>0</v>
      </c>
      <c r="E246" s="7">
        <v>0</v>
      </c>
      <c r="F246" s="7">
        <v>0</v>
      </c>
      <c r="G246" s="7"/>
      <c r="H246" s="6"/>
      <c r="I246" s="4"/>
    </row>
    <row r="247" spans="1:9" ht="18.75" x14ac:dyDescent="0.25">
      <c r="A247" s="49"/>
      <c r="B247" s="49"/>
      <c r="C247" s="4" t="s">
        <v>158</v>
      </c>
      <c r="D247" s="7">
        <v>148</v>
      </c>
      <c r="E247" s="7">
        <v>146</v>
      </c>
      <c r="F247" s="7">
        <v>150</v>
      </c>
      <c r="G247" s="7"/>
      <c r="H247" s="6"/>
      <c r="I247" s="4"/>
    </row>
    <row r="248" spans="1:9" ht="18.75" x14ac:dyDescent="0.25">
      <c r="A248" s="49"/>
      <c r="B248" s="49"/>
      <c r="C248" s="4" t="s">
        <v>167</v>
      </c>
      <c r="D248" s="7">
        <v>12</v>
      </c>
      <c r="E248" s="7">
        <v>8</v>
      </c>
      <c r="F248" s="7">
        <v>10</v>
      </c>
      <c r="G248" s="7"/>
      <c r="H248" s="6"/>
      <c r="I248" s="4"/>
    </row>
    <row r="249" spans="1:9" ht="18.75" x14ac:dyDescent="0.25">
      <c r="A249" s="49"/>
      <c r="B249" s="49"/>
      <c r="C249" s="4" t="s">
        <v>155</v>
      </c>
      <c r="D249" s="7">
        <v>36</v>
      </c>
      <c r="E249" s="7">
        <v>43</v>
      </c>
      <c r="F249" s="7">
        <v>32</v>
      </c>
      <c r="G249" s="7"/>
      <c r="H249" s="6"/>
      <c r="I249" s="4"/>
    </row>
    <row r="250" spans="1:9" ht="18.75" x14ac:dyDescent="0.25">
      <c r="A250" s="50"/>
      <c r="B250" s="50"/>
      <c r="C250" s="4" t="s">
        <v>12</v>
      </c>
      <c r="D250" s="7">
        <f>D249+D248+D247+D246+D245+D244+D243+D242</f>
        <v>221</v>
      </c>
      <c r="E250" s="7">
        <f t="shared" ref="E250:F250" si="37">E249+E248+E247+E246+E245+E244+E243+E242</f>
        <v>233</v>
      </c>
      <c r="F250" s="7">
        <f t="shared" si="37"/>
        <v>212</v>
      </c>
      <c r="G250" s="7">
        <f>0.22*(F250+E250+D250)</f>
        <v>146.52000000000001</v>
      </c>
      <c r="H250" s="6">
        <f>G250*100/1000</f>
        <v>14.652000000000001</v>
      </c>
      <c r="I250" s="4"/>
    </row>
    <row r="251" spans="1:9" ht="18.75" x14ac:dyDescent="0.25">
      <c r="A251" s="48" t="s">
        <v>168</v>
      </c>
      <c r="B251" s="48">
        <v>1250</v>
      </c>
      <c r="C251" s="4" t="s">
        <v>169</v>
      </c>
      <c r="D251" s="7">
        <v>12</v>
      </c>
      <c r="E251" s="7">
        <v>2</v>
      </c>
      <c r="F251" s="7">
        <v>4</v>
      </c>
      <c r="G251" s="7"/>
      <c r="H251" s="6"/>
      <c r="I251" s="4"/>
    </row>
    <row r="252" spans="1:9" ht="18.75" x14ac:dyDescent="0.25">
      <c r="A252" s="49"/>
      <c r="B252" s="49"/>
      <c r="C252" s="4" t="s">
        <v>170</v>
      </c>
      <c r="D252" s="7">
        <v>0</v>
      </c>
      <c r="E252" s="7">
        <v>0</v>
      </c>
      <c r="F252" s="7">
        <v>0</v>
      </c>
      <c r="G252" s="7"/>
      <c r="H252" s="6"/>
      <c r="I252" s="4"/>
    </row>
    <row r="253" spans="1:9" ht="18.75" x14ac:dyDescent="0.25">
      <c r="A253" s="49"/>
      <c r="B253" s="49"/>
      <c r="C253" s="4" t="s">
        <v>171</v>
      </c>
      <c r="D253" s="7">
        <v>3</v>
      </c>
      <c r="E253" s="7">
        <v>2</v>
      </c>
      <c r="F253" s="7">
        <v>10</v>
      </c>
      <c r="G253" s="7"/>
      <c r="H253" s="6"/>
      <c r="I253" s="4"/>
    </row>
    <row r="254" spans="1:9" ht="18.75" x14ac:dyDescent="0.25">
      <c r="A254" s="49"/>
      <c r="B254" s="49"/>
      <c r="C254" s="4" t="s">
        <v>172</v>
      </c>
      <c r="D254" s="7">
        <v>80</v>
      </c>
      <c r="E254" s="7">
        <v>82</v>
      </c>
      <c r="F254" s="7">
        <v>87</v>
      </c>
      <c r="G254" s="7"/>
      <c r="H254" s="6"/>
      <c r="I254" s="4"/>
    </row>
    <row r="255" spans="1:9" ht="18.75" x14ac:dyDescent="0.25">
      <c r="A255" s="49"/>
      <c r="B255" s="49"/>
      <c r="C255" s="4" t="s">
        <v>173</v>
      </c>
      <c r="D255" s="7">
        <v>0</v>
      </c>
      <c r="E255" s="7">
        <v>0</v>
      </c>
      <c r="F255" s="7">
        <v>0</v>
      </c>
      <c r="G255" s="7"/>
      <c r="H255" s="6"/>
      <c r="I255" s="4"/>
    </row>
    <row r="256" spans="1:9" ht="18.75" x14ac:dyDescent="0.25">
      <c r="A256" s="49"/>
      <c r="B256" s="49"/>
      <c r="C256" s="4" t="s">
        <v>174</v>
      </c>
      <c r="D256" s="7">
        <v>0</v>
      </c>
      <c r="E256" s="7">
        <v>0</v>
      </c>
      <c r="F256" s="7">
        <v>0</v>
      </c>
      <c r="G256" s="7"/>
      <c r="H256" s="6"/>
      <c r="I256" s="4"/>
    </row>
    <row r="257" spans="1:9" ht="18.75" x14ac:dyDescent="0.25">
      <c r="A257" s="49"/>
      <c r="B257" s="50"/>
      <c r="C257" s="4" t="s">
        <v>12</v>
      </c>
      <c r="D257" s="7">
        <f>D256+D255+D254+D253+D252+D251</f>
        <v>95</v>
      </c>
      <c r="E257" s="7">
        <f t="shared" ref="E257:F257" si="38">E256+E255+E254+E253+E252+E251</f>
        <v>86</v>
      </c>
      <c r="F257" s="7">
        <f t="shared" si="38"/>
        <v>101</v>
      </c>
      <c r="G257" s="7">
        <f>0.22*(F257+E257+D257)</f>
        <v>62.04</v>
      </c>
      <c r="H257" s="6">
        <f>G257*100/1250</f>
        <v>4.9631999999999996</v>
      </c>
      <c r="I257" s="4"/>
    </row>
    <row r="258" spans="1:9" ht="18.75" x14ac:dyDescent="0.25">
      <c r="A258" s="49"/>
      <c r="B258" s="48">
        <v>1250</v>
      </c>
      <c r="C258" s="4" t="s">
        <v>175</v>
      </c>
      <c r="D258" s="7">
        <v>13</v>
      </c>
      <c r="E258" s="7">
        <v>20</v>
      </c>
      <c r="F258" s="7">
        <v>58</v>
      </c>
      <c r="G258" s="7"/>
      <c r="H258" s="6"/>
      <c r="I258" s="4"/>
    </row>
    <row r="259" spans="1:9" ht="18.75" x14ac:dyDescent="0.25">
      <c r="A259" s="49"/>
      <c r="B259" s="49"/>
      <c r="C259" s="4" t="s">
        <v>176</v>
      </c>
      <c r="D259" s="7">
        <v>51</v>
      </c>
      <c r="E259" s="7">
        <v>49</v>
      </c>
      <c r="F259" s="7">
        <v>55</v>
      </c>
      <c r="G259" s="7"/>
      <c r="H259" s="6"/>
      <c r="I259" s="4"/>
    </row>
    <row r="260" spans="1:9" ht="18.75" x14ac:dyDescent="0.25">
      <c r="A260" s="49"/>
      <c r="B260" s="49"/>
      <c r="C260" s="4" t="s">
        <v>177</v>
      </c>
      <c r="D260" s="7">
        <v>41</v>
      </c>
      <c r="E260" s="7">
        <v>53</v>
      </c>
      <c r="F260" s="7">
        <v>59</v>
      </c>
      <c r="G260" s="7"/>
      <c r="H260" s="6"/>
      <c r="I260" s="4"/>
    </row>
    <row r="261" spans="1:9" ht="18.75" x14ac:dyDescent="0.25">
      <c r="A261" s="49"/>
      <c r="B261" s="49"/>
      <c r="C261" s="4" t="s">
        <v>178</v>
      </c>
      <c r="D261" s="7">
        <v>0</v>
      </c>
      <c r="E261" s="7">
        <v>0</v>
      </c>
      <c r="F261" s="7">
        <v>0</v>
      </c>
      <c r="G261" s="7"/>
      <c r="H261" s="6"/>
      <c r="I261" s="4"/>
    </row>
    <row r="262" spans="1:9" ht="18.75" x14ac:dyDescent="0.25">
      <c r="A262" s="49"/>
      <c r="B262" s="49"/>
      <c r="C262" s="4" t="s">
        <v>179</v>
      </c>
      <c r="D262" s="7">
        <v>2</v>
      </c>
      <c r="E262" s="7">
        <v>2</v>
      </c>
      <c r="F262" s="7">
        <v>2</v>
      </c>
      <c r="G262" s="7"/>
      <c r="H262" s="6"/>
      <c r="I262" s="4"/>
    </row>
    <row r="263" spans="1:9" ht="18.75" x14ac:dyDescent="0.25">
      <c r="A263" s="49"/>
      <c r="B263" s="49"/>
      <c r="C263" s="4" t="s">
        <v>180</v>
      </c>
      <c r="D263" s="7">
        <v>0</v>
      </c>
      <c r="E263" s="7">
        <v>0</v>
      </c>
      <c r="F263" s="7">
        <v>0</v>
      </c>
      <c r="G263" s="7"/>
      <c r="H263" s="6"/>
      <c r="I263" s="4"/>
    </row>
    <row r="264" spans="1:9" ht="18.75" x14ac:dyDescent="0.25">
      <c r="A264" s="50"/>
      <c r="B264" s="50"/>
      <c r="C264" s="4" t="s">
        <v>12</v>
      </c>
      <c r="D264" s="7">
        <f>D263+D262+D261+D260+D259+D258</f>
        <v>107</v>
      </c>
      <c r="E264" s="7">
        <f t="shared" ref="E264:F264" si="39">E263+E262+E261+E260+E259+E258</f>
        <v>124</v>
      </c>
      <c r="F264" s="7">
        <f t="shared" si="39"/>
        <v>174</v>
      </c>
      <c r="G264" s="7">
        <f>0.22*(F264+E264+D264)</f>
        <v>89.1</v>
      </c>
      <c r="H264" s="6">
        <f>G264*100/1250</f>
        <v>7.1280000000000001</v>
      </c>
      <c r="I264" s="4"/>
    </row>
    <row r="265" spans="1:9" ht="18.75" x14ac:dyDescent="0.25">
      <c r="A265" s="48" t="s">
        <v>181</v>
      </c>
      <c r="B265" s="48">
        <v>1250</v>
      </c>
      <c r="C265" s="4" t="s">
        <v>182</v>
      </c>
      <c r="D265" s="7">
        <v>35</v>
      </c>
      <c r="E265" s="7">
        <v>40</v>
      </c>
      <c r="F265" s="7">
        <v>39</v>
      </c>
      <c r="G265" s="7"/>
      <c r="H265" s="6"/>
      <c r="I265" s="4"/>
    </row>
    <row r="266" spans="1:9" ht="18.75" x14ac:dyDescent="0.25">
      <c r="A266" s="49"/>
      <c r="B266" s="49"/>
      <c r="C266" s="4" t="s">
        <v>183</v>
      </c>
      <c r="D266" s="7">
        <v>46</v>
      </c>
      <c r="E266" s="7">
        <v>60</v>
      </c>
      <c r="F266" s="7">
        <v>34</v>
      </c>
      <c r="G266" s="7"/>
      <c r="H266" s="6"/>
      <c r="I266" s="4"/>
    </row>
    <row r="267" spans="1:9" ht="18.75" x14ac:dyDescent="0.25">
      <c r="A267" s="49"/>
      <c r="B267" s="49"/>
      <c r="C267" s="4" t="s">
        <v>184</v>
      </c>
      <c r="D267" s="7">
        <v>28</v>
      </c>
      <c r="E267" s="7">
        <v>32</v>
      </c>
      <c r="F267" s="7">
        <v>31</v>
      </c>
      <c r="G267" s="7"/>
      <c r="H267" s="6"/>
      <c r="I267" s="4"/>
    </row>
    <row r="268" spans="1:9" ht="18.75" x14ac:dyDescent="0.25">
      <c r="A268" s="49"/>
      <c r="B268" s="49"/>
      <c r="C268" s="4" t="s">
        <v>185</v>
      </c>
      <c r="D268" s="7">
        <v>55</v>
      </c>
      <c r="E268" s="7">
        <v>51</v>
      </c>
      <c r="F268" s="7">
        <v>60</v>
      </c>
      <c r="G268" s="7"/>
      <c r="H268" s="6"/>
      <c r="I268" s="4"/>
    </row>
    <row r="269" spans="1:9" ht="18.75" x14ac:dyDescent="0.25">
      <c r="A269" s="49"/>
      <c r="B269" s="49"/>
      <c r="C269" s="4" t="s">
        <v>186</v>
      </c>
      <c r="D269" s="7">
        <v>71</v>
      </c>
      <c r="E269" s="7">
        <v>48</v>
      </c>
      <c r="F269" s="7">
        <v>69</v>
      </c>
      <c r="G269" s="7"/>
      <c r="H269" s="6"/>
      <c r="I269" s="4"/>
    </row>
    <row r="270" spans="1:9" ht="18.75" x14ac:dyDescent="0.25">
      <c r="A270" s="49"/>
      <c r="B270" s="49"/>
      <c r="C270" s="4" t="s">
        <v>187</v>
      </c>
      <c r="D270" s="7">
        <v>1</v>
      </c>
      <c r="E270" s="7">
        <v>1</v>
      </c>
      <c r="F270" s="7">
        <v>1</v>
      </c>
      <c r="G270" s="7"/>
      <c r="H270" s="6"/>
      <c r="I270" s="4"/>
    </row>
    <row r="271" spans="1:9" ht="18.75" x14ac:dyDescent="0.25">
      <c r="A271" s="49"/>
      <c r="B271" s="49"/>
      <c r="C271" s="4" t="s">
        <v>158</v>
      </c>
      <c r="D271" s="7">
        <v>3</v>
      </c>
      <c r="E271" s="7">
        <v>4</v>
      </c>
      <c r="F271" s="7">
        <v>3</v>
      </c>
      <c r="G271" s="7"/>
      <c r="H271" s="6"/>
      <c r="I271" s="4"/>
    </row>
    <row r="272" spans="1:9" ht="18.75" x14ac:dyDescent="0.25">
      <c r="A272" s="49"/>
      <c r="B272" s="50"/>
      <c r="C272" s="4" t="s">
        <v>188</v>
      </c>
      <c r="D272" s="7">
        <f>D271+D270+D269+D268+D267+D266+D265</f>
        <v>239</v>
      </c>
      <c r="E272" s="7">
        <f t="shared" ref="E272:F272" si="40">E271+E270+E269+E268+E267+E266+E265</f>
        <v>236</v>
      </c>
      <c r="F272" s="7">
        <f t="shared" si="40"/>
        <v>237</v>
      </c>
      <c r="G272" s="7">
        <f>0.22*(F272+E272+D272)</f>
        <v>156.64000000000001</v>
      </c>
      <c r="H272" s="6">
        <f>G272*100/1250</f>
        <v>12.531200000000002</v>
      </c>
      <c r="I272" s="4"/>
    </row>
    <row r="273" spans="1:9" ht="18.75" x14ac:dyDescent="0.25">
      <c r="A273" s="49"/>
      <c r="B273" s="48">
        <v>1250</v>
      </c>
      <c r="C273" s="4" t="s">
        <v>182</v>
      </c>
      <c r="D273" s="7">
        <v>0</v>
      </c>
      <c r="E273" s="7">
        <v>0</v>
      </c>
      <c r="F273" s="7">
        <v>0</v>
      </c>
      <c r="G273" s="7"/>
      <c r="H273" s="6"/>
      <c r="I273" s="4"/>
    </row>
    <row r="274" spans="1:9" ht="18.75" x14ac:dyDescent="0.25">
      <c r="A274" s="49"/>
      <c r="B274" s="49"/>
      <c r="C274" s="4" t="s">
        <v>183</v>
      </c>
      <c r="D274" s="7">
        <v>0</v>
      </c>
      <c r="E274" s="7">
        <v>0</v>
      </c>
      <c r="F274" s="7">
        <v>0</v>
      </c>
      <c r="G274" s="7"/>
      <c r="H274" s="6"/>
      <c r="I274" s="4"/>
    </row>
    <row r="275" spans="1:9" ht="18.75" x14ac:dyDescent="0.25">
      <c r="A275" s="49"/>
      <c r="B275" s="49"/>
      <c r="C275" s="4" t="s">
        <v>184</v>
      </c>
      <c r="D275" s="7">
        <v>0</v>
      </c>
      <c r="E275" s="7">
        <v>0</v>
      </c>
      <c r="F275" s="7">
        <v>0</v>
      </c>
      <c r="G275" s="7"/>
      <c r="H275" s="6"/>
      <c r="I275" s="4"/>
    </row>
    <row r="276" spans="1:9" ht="18.75" x14ac:dyDescent="0.25">
      <c r="A276" s="49"/>
      <c r="B276" s="49"/>
      <c r="C276" s="4" t="s">
        <v>189</v>
      </c>
      <c r="D276" s="7">
        <v>3</v>
      </c>
      <c r="E276" s="7">
        <v>2</v>
      </c>
      <c r="F276" s="7">
        <v>2</v>
      </c>
      <c r="G276" s="7"/>
      <c r="H276" s="6"/>
      <c r="I276" s="4"/>
    </row>
    <row r="277" spans="1:9" ht="18.75" x14ac:dyDescent="0.25">
      <c r="A277" s="49"/>
      <c r="B277" s="49"/>
      <c r="C277" s="4" t="s">
        <v>190</v>
      </c>
      <c r="D277" s="7">
        <v>0</v>
      </c>
      <c r="E277" s="7">
        <v>0</v>
      </c>
      <c r="F277" s="7">
        <v>0</v>
      </c>
      <c r="G277" s="7"/>
      <c r="H277" s="6"/>
      <c r="I277" s="4"/>
    </row>
    <row r="278" spans="1:9" ht="18.75" x14ac:dyDescent="0.25">
      <c r="A278" s="49"/>
      <c r="B278" s="49"/>
      <c r="C278" s="4" t="s">
        <v>191</v>
      </c>
      <c r="D278" s="7">
        <v>4</v>
      </c>
      <c r="E278" s="7">
        <v>5</v>
      </c>
      <c r="F278" s="7">
        <v>2</v>
      </c>
      <c r="G278" s="7"/>
      <c r="H278" s="6"/>
      <c r="I278" s="4"/>
    </row>
    <row r="279" spans="1:9" ht="18.75" x14ac:dyDescent="0.25">
      <c r="A279" s="49"/>
      <c r="B279" s="49"/>
      <c r="C279" s="4" t="s">
        <v>158</v>
      </c>
      <c r="D279" s="7">
        <v>0</v>
      </c>
      <c r="E279" s="7">
        <v>0</v>
      </c>
      <c r="F279" s="7">
        <v>0</v>
      </c>
      <c r="G279" s="7"/>
      <c r="H279" s="6"/>
      <c r="I279" s="4"/>
    </row>
    <row r="280" spans="1:9" ht="18.75" x14ac:dyDescent="0.25">
      <c r="A280" s="50"/>
      <c r="B280" s="50"/>
      <c r="C280" s="4" t="s">
        <v>12</v>
      </c>
      <c r="D280" s="7">
        <f>D279+D278+D277+D276+D275+D274+D273</f>
        <v>7</v>
      </c>
      <c r="E280" s="7">
        <f t="shared" ref="E280:F280" si="41">E279+E278+E277+E276+E275+E274+E273</f>
        <v>7</v>
      </c>
      <c r="F280" s="7">
        <f t="shared" si="41"/>
        <v>4</v>
      </c>
      <c r="G280" s="7">
        <f>0.22*(F280+E280+D280)</f>
        <v>3.96</v>
      </c>
      <c r="H280" s="6">
        <f>G280*100/1250</f>
        <v>0.31680000000000003</v>
      </c>
      <c r="I280" s="4"/>
    </row>
    <row r="281" spans="1:9" ht="18.75" x14ac:dyDescent="0.25">
      <c r="A281" s="4" t="s">
        <v>192</v>
      </c>
      <c r="B281" s="4">
        <v>63</v>
      </c>
      <c r="C281" s="4" t="s">
        <v>12</v>
      </c>
      <c r="D281" s="7">
        <v>12</v>
      </c>
      <c r="E281" s="7">
        <v>23</v>
      </c>
      <c r="F281" s="7">
        <v>27</v>
      </c>
      <c r="G281" s="7">
        <f>0.22*(F281+E281+D281)</f>
        <v>13.64</v>
      </c>
      <c r="H281" s="6">
        <f>G281*100/63</f>
        <v>21.650793650793652</v>
      </c>
      <c r="I281" s="4"/>
    </row>
    <row r="282" spans="1:9" ht="18.75" x14ac:dyDescent="0.25">
      <c r="A282" s="48">
        <v>95</v>
      </c>
      <c r="B282" s="48">
        <v>250</v>
      </c>
      <c r="C282" s="4" t="s">
        <v>193</v>
      </c>
      <c r="D282" s="7">
        <v>8</v>
      </c>
      <c r="E282" s="7">
        <v>13</v>
      </c>
      <c r="F282" s="7">
        <v>20</v>
      </c>
      <c r="G282" s="7"/>
      <c r="H282" s="6"/>
      <c r="I282" s="4"/>
    </row>
    <row r="283" spans="1:9" ht="18.75" x14ac:dyDescent="0.25">
      <c r="A283" s="49"/>
      <c r="B283" s="49"/>
      <c r="C283" s="4" t="s">
        <v>194</v>
      </c>
      <c r="D283" s="7">
        <v>26</v>
      </c>
      <c r="E283" s="7">
        <v>2</v>
      </c>
      <c r="F283" s="7">
        <v>8</v>
      </c>
      <c r="G283" s="7"/>
      <c r="H283" s="6"/>
      <c r="I283" s="4"/>
    </row>
    <row r="284" spans="1:9" ht="18.75" x14ac:dyDescent="0.25">
      <c r="A284" s="49"/>
      <c r="B284" s="49"/>
      <c r="C284" s="4" t="s">
        <v>195</v>
      </c>
      <c r="D284" s="7">
        <v>1</v>
      </c>
      <c r="E284" s="7">
        <v>7</v>
      </c>
      <c r="F284" s="7">
        <v>0</v>
      </c>
      <c r="G284" s="7"/>
      <c r="H284" s="6"/>
      <c r="I284" s="4"/>
    </row>
    <row r="285" spans="1:9" ht="18.75" x14ac:dyDescent="0.25">
      <c r="A285" s="49"/>
      <c r="B285" s="49"/>
      <c r="C285" s="4" t="s">
        <v>196</v>
      </c>
      <c r="D285" s="7">
        <v>2</v>
      </c>
      <c r="E285" s="7">
        <v>0</v>
      </c>
      <c r="F285" s="7">
        <v>0</v>
      </c>
      <c r="G285" s="7"/>
      <c r="H285" s="6"/>
      <c r="I285" s="4"/>
    </row>
    <row r="286" spans="1:9" ht="18.75" x14ac:dyDescent="0.25">
      <c r="A286" s="50"/>
      <c r="B286" s="50"/>
      <c r="C286" s="4" t="s">
        <v>12</v>
      </c>
      <c r="D286" s="7">
        <f>D285+D284+D283+D282</f>
        <v>37</v>
      </c>
      <c r="E286" s="7">
        <f t="shared" ref="E286:F286" si="42">E285+E284+E283+E282</f>
        <v>22</v>
      </c>
      <c r="F286" s="7">
        <f t="shared" si="42"/>
        <v>28</v>
      </c>
      <c r="G286" s="7">
        <f>0.22*(F286+E286+D286)</f>
        <v>19.14</v>
      </c>
      <c r="H286" s="6">
        <f>G286*100/250</f>
        <v>7.6559999999999997</v>
      </c>
      <c r="I286" s="4"/>
    </row>
    <row r="287" spans="1:9" ht="18.75" x14ac:dyDescent="0.25">
      <c r="A287" s="10" t="s">
        <v>197</v>
      </c>
      <c r="B287" s="4">
        <v>100</v>
      </c>
      <c r="C287" s="4"/>
      <c r="D287" s="7"/>
      <c r="E287" s="7"/>
      <c r="F287" s="7"/>
      <c r="G287" s="7"/>
      <c r="H287" s="6"/>
      <c r="I287" s="4"/>
    </row>
    <row r="288" spans="1:9" ht="18.75" x14ac:dyDescent="0.25">
      <c r="A288" s="4" t="s">
        <v>198</v>
      </c>
      <c r="B288" s="4">
        <v>160</v>
      </c>
      <c r="C288" s="4" t="s">
        <v>12</v>
      </c>
      <c r="D288" s="7">
        <v>32</v>
      </c>
      <c r="E288" s="7">
        <v>27</v>
      </c>
      <c r="F288" s="7">
        <v>26</v>
      </c>
      <c r="G288" s="7">
        <f>0.22*(F288+E288+D288)</f>
        <v>18.7</v>
      </c>
      <c r="H288" s="6">
        <f>G288*100/160</f>
        <v>11.6875</v>
      </c>
      <c r="I288" s="4"/>
    </row>
    <row r="289" spans="1:9" ht="18.75" x14ac:dyDescent="0.25">
      <c r="A289" s="4" t="s">
        <v>199</v>
      </c>
      <c r="B289" s="4">
        <v>250</v>
      </c>
      <c r="C289" s="4"/>
      <c r="D289" s="7">
        <v>227</v>
      </c>
      <c r="E289" s="7">
        <v>248</v>
      </c>
      <c r="F289" s="7">
        <v>214</v>
      </c>
      <c r="G289" s="7">
        <f>0.22*(F289+E289+D289)</f>
        <v>151.58000000000001</v>
      </c>
      <c r="H289" s="6">
        <f>G289*100/250</f>
        <v>60.632000000000005</v>
      </c>
      <c r="I289" s="4"/>
    </row>
    <row r="290" spans="1:9" ht="18.75" x14ac:dyDescent="0.25">
      <c r="A290" s="48" t="s">
        <v>200</v>
      </c>
      <c r="B290" s="48">
        <v>250</v>
      </c>
      <c r="C290" s="4" t="s">
        <v>60</v>
      </c>
      <c r="D290" s="7">
        <v>144</v>
      </c>
      <c r="E290" s="7">
        <v>124</v>
      </c>
      <c r="F290" s="7">
        <v>80</v>
      </c>
      <c r="G290" s="7"/>
      <c r="H290" s="6"/>
      <c r="I290" s="4"/>
    </row>
    <row r="291" spans="1:9" ht="18.75" x14ac:dyDescent="0.25">
      <c r="A291" s="49"/>
      <c r="B291" s="49"/>
      <c r="C291" s="4" t="s">
        <v>61</v>
      </c>
      <c r="D291" s="7">
        <v>98</v>
      </c>
      <c r="E291" s="7">
        <v>152</v>
      </c>
      <c r="F291" s="7">
        <v>94</v>
      </c>
      <c r="G291" s="7"/>
      <c r="H291" s="6"/>
      <c r="I291" s="4"/>
    </row>
    <row r="292" spans="1:9" ht="18.75" x14ac:dyDescent="0.25">
      <c r="A292" s="50"/>
      <c r="B292" s="50"/>
      <c r="C292" s="4" t="s">
        <v>12</v>
      </c>
      <c r="D292" s="7">
        <f>D291+D290</f>
        <v>242</v>
      </c>
      <c r="E292" s="7">
        <f t="shared" ref="E292:F292" si="43">E291+E290</f>
        <v>276</v>
      </c>
      <c r="F292" s="7">
        <f t="shared" si="43"/>
        <v>174</v>
      </c>
      <c r="G292" s="7">
        <f>0.22*(F292+E292+D292)</f>
        <v>152.24</v>
      </c>
      <c r="H292" s="6">
        <f>G292*100/B290</f>
        <v>60.896000000000001</v>
      </c>
      <c r="I292" s="4"/>
    </row>
    <row r="293" spans="1:9" ht="18.75" x14ac:dyDescent="0.25">
      <c r="A293" s="48" t="s">
        <v>201</v>
      </c>
      <c r="B293" s="48">
        <v>250</v>
      </c>
      <c r="C293" s="4" t="s">
        <v>60</v>
      </c>
      <c r="D293" s="7">
        <v>44</v>
      </c>
      <c r="E293" s="7">
        <v>60</v>
      </c>
      <c r="F293" s="7">
        <v>40</v>
      </c>
      <c r="G293" s="7"/>
      <c r="H293" s="6"/>
      <c r="I293" s="4"/>
    </row>
    <row r="294" spans="1:9" ht="18.75" x14ac:dyDescent="0.25">
      <c r="A294" s="49"/>
      <c r="B294" s="49"/>
      <c r="C294" s="4" t="s">
        <v>61</v>
      </c>
      <c r="D294" s="7">
        <v>83</v>
      </c>
      <c r="E294" s="7">
        <v>100</v>
      </c>
      <c r="F294" s="7">
        <v>100</v>
      </c>
      <c r="G294" s="7"/>
      <c r="H294" s="6"/>
      <c r="I294" s="4"/>
    </row>
    <row r="295" spans="1:9" ht="18.75" x14ac:dyDescent="0.25">
      <c r="A295" s="50"/>
      <c r="B295" s="50"/>
      <c r="C295" s="4"/>
      <c r="D295" s="7">
        <f>D294+D293</f>
        <v>127</v>
      </c>
      <c r="E295" s="7">
        <f t="shared" ref="E295:F295" si="44">E294+E293</f>
        <v>160</v>
      </c>
      <c r="F295" s="7">
        <f t="shared" si="44"/>
        <v>140</v>
      </c>
      <c r="G295" s="7">
        <f t="shared" ref="G295" si="45">0.22*(F295+E295+D295)</f>
        <v>93.94</v>
      </c>
      <c r="H295" s="6">
        <f>G295*100/B293</f>
        <v>37.576000000000001</v>
      </c>
      <c r="I295" s="4"/>
    </row>
    <row r="296" spans="1:9" ht="18.75" x14ac:dyDescent="0.25">
      <c r="A296" s="48">
        <v>119</v>
      </c>
      <c r="B296" s="48">
        <v>100</v>
      </c>
      <c r="C296" s="4" t="s">
        <v>202</v>
      </c>
      <c r="D296" s="7">
        <v>7</v>
      </c>
      <c r="E296" s="7">
        <v>2</v>
      </c>
      <c r="F296" s="7">
        <v>1</v>
      </c>
      <c r="G296" s="7"/>
      <c r="H296" s="6"/>
      <c r="I296" s="4"/>
    </row>
    <row r="297" spans="1:9" ht="18.75" x14ac:dyDescent="0.25">
      <c r="A297" s="49"/>
      <c r="B297" s="49"/>
      <c r="C297" s="4" t="s">
        <v>203</v>
      </c>
      <c r="D297" s="7">
        <v>26</v>
      </c>
      <c r="E297" s="7">
        <v>32</v>
      </c>
      <c r="F297" s="7">
        <v>6</v>
      </c>
      <c r="G297" s="7"/>
      <c r="H297" s="6"/>
      <c r="I297" s="4"/>
    </row>
    <row r="298" spans="1:9" ht="18.75" x14ac:dyDescent="0.25">
      <c r="A298" s="50"/>
      <c r="B298" s="50"/>
      <c r="C298" s="4" t="s">
        <v>12</v>
      </c>
      <c r="D298" s="7">
        <f>D297+D296</f>
        <v>33</v>
      </c>
      <c r="E298" s="7">
        <f t="shared" ref="E298:F298" si="46">E297+E296</f>
        <v>34</v>
      </c>
      <c r="F298" s="7">
        <f t="shared" si="46"/>
        <v>7</v>
      </c>
      <c r="G298" s="7">
        <f>0.22*(F298+E298+D298)</f>
        <v>16.28</v>
      </c>
      <c r="H298" s="6">
        <f>G298*100/100</f>
        <v>16.28</v>
      </c>
      <c r="I298" s="4"/>
    </row>
    <row r="299" spans="1:9" ht="18.75" x14ac:dyDescent="0.25">
      <c r="A299" s="4" t="s">
        <v>204</v>
      </c>
      <c r="B299" s="4">
        <v>400</v>
      </c>
      <c r="C299" s="4"/>
      <c r="D299" s="7">
        <v>121</v>
      </c>
      <c r="E299" s="7">
        <v>103</v>
      </c>
      <c r="F299" s="7">
        <v>98</v>
      </c>
      <c r="G299" s="7">
        <f>0.22*(F299+E299+D299)</f>
        <v>70.84</v>
      </c>
      <c r="H299" s="6">
        <f>G299*100/B299</f>
        <v>17.71</v>
      </c>
      <c r="I299" s="4"/>
    </row>
    <row r="300" spans="1:9" ht="18.75" x14ac:dyDescent="0.25">
      <c r="A300" s="48" t="s">
        <v>205</v>
      </c>
      <c r="B300" s="48">
        <v>160</v>
      </c>
      <c r="C300" s="4" t="s">
        <v>54</v>
      </c>
      <c r="D300" s="7">
        <v>17</v>
      </c>
      <c r="E300" s="7">
        <v>7</v>
      </c>
      <c r="F300" s="7">
        <v>7</v>
      </c>
      <c r="G300" s="7"/>
      <c r="H300" s="6"/>
      <c r="I300" s="4"/>
    </row>
    <row r="301" spans="1:9" ht="18.75" x14ac:dyDescent="0.25">
      <c r="A301" s="49"/>
      <c r="B301" s="49"/>
      <c r="C301" s="4" t="s">
        <v>20</v>
      </c>
      <c r="D301" s="7">
        <v>1</v>
      </c>
      <c r="E301" s="7">
        <v>4</v>
      </c>
      <c r="F301" s="7">
        <v>14</v>
      </c>
      <c r="G301" s="7"/>
      <c r="H301" s="6"/>
      <c r="I301" s="4"/>
    </row>
    <row r="302" spans="1:9" ht="18.75" x14ac:dyDescent="0.25">
      <c r="A302" s="49"/>
      <c r="B302" s="49"/>
      <c r="C302" s="4" t="s">
        <v>206</v>
      </c>
      <c r="D302" s="7">
        <v>22</v>
      </c>
      <c r="E302" s="7">
        <v>15</v>
      </c>
      <c r="F302" s="7">
        <v>6</v>
      </c>
      <c r="G302" s="7"/>
      <c r="H302" s="6"/>
      <c r="I302" s="4"/>
    </row>
    <row r="303" spans="1:9" ht="18.75" x14ac:dyDescent="0.25">
      <c r="A303" s="50"/>
      <c r="B303" s="50"/>
      <c r="C303" s="4" t="s">
        <v>12</v>
      </c>
      <c r="D303" s="7">
        <f>D302+D301+D300</f>
        <v>40</v>
      </c>
      <c r="E303" s="7">
        <f t="shared" ref="E303:F303" si="47">E302+E301+E300</f>
        <v>26</v>
      </c>
      <c r="F303" s="7">
        <f t="shared" si="47"/>
        <v>27</v>
      </c>
      <c r="G303" s="7">
        <f>0.22*(F303+E303+D303)</f>
        <v>20.46</v>
      </c>
      <c r="H303" s="6">
        <f>G303*100/160</f>
        <v>12.7875</v>
      </c>
      <c r="I303" s="4"/>
    </row>
    <row r="304" spans="1:9" ht="18.75" x14ac:dyDescent="0.25">
      <c r="A304" s="48" t="s">
        <v>207</v>
      </c>
      <c r="B304" s="48">
        <v>400</v>
      </c>
      <c r="C304" s="4" t="s">
        <v>208</v>
      </c>
      <c r="D304" s="7">
        <v>60</v>
      </c>
      <c r="E304" s="7">
        <v>115</v>
      </c>
      <c r="F304" s="7">
        <v>100</v>
      </c>
      <c r="G304" s="7"/>
      <c r="H304" s="6"/>
      <c r="I304" s="4"/>
    </row>
    <row r="305" spans="1:9" ht="18.75" x14ac:dyDescent="0.25">
      <c r="A305" s="49"/>
      <c r="B305" s="49"/>
      <c r="C305" s="4" t="s">
        <v>209</v>
      </c>
      <c r="D305" s="7">
        <v>82</v>
      </c>
      <c r="E305" s="7">
        <v>47</v>
      </c>
      <c r="F305" s="7">
        <v>92</v>
      </c>
      <c r="G305" s="7"/>
      <c r="H305" s="6"/>
      <c r="I305" s="4"/>
    </row>
    <row r="306" spans="1:9" ht="18.75" x14ac:dyDescent="0.25">
      <c r="A306" s="49"/>
      <c r="B306" s="49"/>
      <c r="C306" s="4" t="s">
        <v>210</v>
      </c>
      <c r="D306" s="7">
        <v>67</v>
      </c>
      <c r="E306" s="7">
        <v>72</v>
      </c>
      <c r="F306" s="7">
        <v>51</v>
      </c>
      <c r="G306" s="7"/>
      <c r="H306" s="6"/>
      <c r="I306" s="4"/>
    </row>
    <row r="307" spans="1:9" ht="18.75" x14ac:dyDescent="0.25">
      <c r="A307" s="49"/>
      <c r="B307" s="49"/>
      <c r="C307" s="4" t="s">
        <v>211</v>
      </c>
      <c r="D307" s="7">
        <v>120</v>
      </c>
      <c r="E307" s="7">
        <v>153</v>
      </c>
      <c r="F307" s="7">
        <v>180</v>
      </c>
      <c r="G307" s="7"/>
      <c r="H307" s="6"/>
      <c r="I307" s="4"/>
    </row>
    <row r="308" spans="1:9" ht="18.75" x14ac:dyDescent="0.25">
      <c r="A308" s="50"/>
      <c r="B308" s="50"/>
      <c r="C308" s="4" t="s">
        <v>12</v>
      </c>
      <c r="D308" s="7">
        <f>D307+D306+D305+D304</f>
        <v>329</v>
      </c>
      <c r="E308" s="7">
        <f t="shared" ref="E308:F308" si="48">E307+E306+E305+E304</f>
        <v>387</v>
      </c>
      <c r="F308" s="7">
        <f t="shared" si="48"/>
        <v>423</v>
      </c>
      <c r="G308" s="7">
        <f>0.22*(F308+E308+D308)</f>
        <v>250.58</v>
      </c>
      <c r="H308" s="6">
        <f>G308*100/400</f>
        <v>62.645000000000003</v>
      </c>
      <c r="I308" s="4"/>
    </row>
    <row r="309" spans="1:9" ht="18.75" x14ac:dyDescent="0.25">
      <c r="A309" s="60" t="s">
        <v>212</v>
      </c>
      <c r="B309" s="4">
        <v>400</v>
      </c>
      <c r="C309" s="4"/>
      <c r="D309" s="7"/>
      <c r="E309" s="7"/>
      <c r="F309" s="7"/>
      <c r="G309" s="7"/>
      <c r="H309" s="6"/>
      <c r="I309" s="4"/>
    </row>
    <row r="310" spans="1:9" ht="18.75" x14ac:dyDescent="0.25">
      <c r="A310" s="61"/>
      <c r="B310" s="4">
        <v>400</v>
      </c>
      <c r="C310" s="4"/>
      <c r="D310" s="7"/>
      <c r="E310" s="7"/>
      <c r="F310" s="7"/>
      <c r="G310" s="7"/>
      <c r="H310" s="6"/>
      <c r="I310" s="4"/>
    </row>
    <row r="311" spans="1:9" ht="18.75" x14ac:dyDescent="0.25">
      <c r="A311" s="48" t="s">
        <v>213</v>
      </c>
      <c r="B311" s="48">
        <v>250</v>
      </c>
      <c r="C311" s="4" t="s">
        <v>202</v>
      </c>
      <c r="D311" s="7">
        <v>32</v>
      </c>
      <c r="E311" s="7">
        <v>103</v>
      </c>
      <c r="F311" s="7">
        <v>28</v>
      </c>
      <c r="G311" s="7"/>
      <c r="H311" s="6"/>
      <c r="I311" s="4"/>
    </row>
    <row r="312" spans="1:9" ht="18.75" x14ac:dyDescent="0.25">
      <c r="A312" s="49"/>
      <c r="B312" s="49"/>
      <c r="C312" s="4" t="s">
        <v>203</v>
      </c>
      <c r="D312" s="7">
        <v>96</v>
      </c>
      <c r="E312" s="7">
        <v>39</v>
      </c>
      <c r="F312" s="7">
        <v>32</v>
      </c>
      <c r="G312" s="7"/>
      <c r="H312" s="6"/>
      <c r="I312" s="4"/>
    </row>
    <row r="313" spans="1:9" ht="18.75" x14ac:dyDescent="0.25">
      <c r="A313" s="49"/>
      <c r="B313" s="49"/>
      <c r="C313" s="4" t="s">
        <v>214</v>
      </c>
      <c r="D313" s="7">
        <v>100</v>
      </c>
      <c r="E313" s="7">
        <v>122</v>
      </c>
      <c r="F313" s="7">
        <v>51</v>
      </c>
      <c r="G313" s="7"/>
      <c r="H313" s="6"/>
      <c r="I313" s="4"/>
    </row>
    <row r="314" spans="1:9" ht="18.75" x14ac:dyDescent="0.25">
      <c r="A314" s="50"/>
      <c r="B314" s="50"/>
      <c r="C314" s="4" t="s">
        <v>12</v>
      </c>
      <c r="D314" s="7">
        <f>D313+D312+D311</f>
        <v>228</v>
      </c>
      <c r="E314" s="7">
        <f t="shared" ref="E314:F314" si="49">E313+E312+E311</f>
        <v>264</v>
      </c>
      <c r="F314" s="7">
        <f t="shared" si="49"/>
        <v>111</v>
      </c>
      <c r="G314" s="7">
        <f>0.22*(F314+E314+D314)</f>
        <v>132.66</v>
      </c>
      <c r="H314" s="6">
        <f>G314*100/250</f>
        <v>53.064</v>
      </c>
      <c r="I314" s="4"/>
    </row>
    <row r="315" spans="1:9" ht="18.75" x14ac:dyDescent="0.25">
      <c r="A315" s="48" t="s">
        <v>215</v>
      </c>
      <c r="B315" s="48">
        <v>630</v>
      </c>
      <c r="C315" s="4" t="s">
        <v>216</v>
      </c>
      <c r="D315" s="7">
        <v>103</v>
      </c>
      <c r="E315" s="7">
        <v>55</v>
      </c>
      <c r="F315" s="7">
        <v>61</v>
      </c>
      <c r="G315" s="7"/>
      <c r="H315" s="6"/>
      <c r="I315" s="4"/>
    </row>
    <row r="316" spans="1:9" ht="18.75" x14ac:dyDescent="0.25">
      <c r="A316" s="49"/>
      <c r="B316" s="49"/>
      <c r="C316" s="4" t="s">
        <v>217</v>
      </c>
      <c r="D316" s="7">
        <v>57</v>
      </c>
      <c r="E316" s="7">
        <v>61</v>
      </c>
      <c r="F316" s="7">
        <v>45</v>
      </c>
      <c r="G316" s="7"/>
      <c r="H316" s="6"/>
      <c r="I316" s="4"/>
    </row>
    <row r="317" spans="1:9" ht="18.75" x14ac:dyDescent="0.25">
      <c r="A317" s="49"/>
      <c r="B317" s="49"/>
      <c r="C317" s="4" t="s">
        <v>218</v>
      </c>
      <c r="D317" s="7">
        <v>37</v>
      </c>
      <c r="E317" s="7">
        <v>36</v>
      </c>
      <c r="F317" s="7">
        <v>28</v>
      </c>
      <c r="G317" s="7"/>
      <c r="H317" s="6"/>
      <c r="I317" s="4"/>
    </row>
    <row r="318" spans="1:9" ht="18.75" x14ac:dyDescent="0.25">
      <c r="A318" s="49"/>
      <c r="B318" s="49"/>
      <c r="C318" s="4" t="s">
        <v>216</v>
      </c>
      <c r="D318" s="7">
        <v>0</v>
      </c>
      <c r="E318" s="7">
        <v>0</v>
      </c>
      <c r="F318" s="7">
        <v>0</v>
      </c>
      <c r="G318" s="7"/>
      <c r="H318" s="6"/>
      <c r="I318" s="4"/>
    </row>
    <row r="319" spans="1:9" ht="18.75" x14ac:dyDescent="0.25">
      <c r="A319" s="49"/>
      <c r="B319" s="50"/>
      <c r="C319" s="4" t="s">
        <v>12</v>
      </c>
      <c r="D319" s="7">
        <f>D318+D317+D316+D315</f>
        <v>197</v>
      </c>
      <c r="E319" s="7">
        <f t="shared" ref="E319:F319" si="50">E318+E317+E316+E315</f>
        <v>152</v>
      </c>
      <c r="F319" s="7">
        <f t="shared" si="50"/>
        <v>134</v>
      </c>
      <c r="G319" s="7">
        <f>0.22*(F319+E319+D319)</f>
        <v>106.26</v>
      </c>
      <c r="H319" s="6">
        <f>G319*100/630</f>
        <v>16.866666666666667</v>
      </c>
      <c r="I319" s="4"/>
    </row>
    <row r="320" spans="1:9" ht="18.75" x14ac:dyDescent="0.25">
      <c r="A320" s="49"/>
      <c r="B320" s="48">
        <v>630</v>
      </c>
      <c r="C320" s="4" t="s">
        <v>217</v>
      </c>
      <c r="D320" s="7">
        <v>53</v>
      </c>
      <c r="E320" s="7">
        <v>31</v>
      </c>
      <c r="F320" s="7">
        <v>52</v>
      </c>
      <c r="G320" s="7"/>
      <c r="H320" s="6"/>
      <c r="I320" s="4"/>
    </row>
    <row r="321" spans="1:9" ht="18.75" x14ac:dyDescent="0.25">
      <c r="A321" s="49"/>
      <c r="B321" s="49"/>
      <c r="C321" s="4" t="s">
        <v>219</v>
      </c>
      <c r="D321" s="7">
        <v>25</v>
      </c>
      <c r="E321" s="7">
        <v>30</v>
      </c>
      <c r="F321" s="7">
        <v>20</v>
      </c>
      <c r="G321" s="7"/>
      <c r="H321" s="6"/>
      <c r="I321" s="4"/>
    </row>
    <row r="322" spans="1:9" ht="18.75" x14ac:dyDescent="0.25">
      <c r="A322" s="49"/>
      <c r="B322" s="49"/>
      <c r="C322" s="4" t="s">
        <v>220</v>
      </c>
      <c r="D322" s="7">
        <v>35</v>
      </c>
      <c r="E322" s="7">
        <v>30</v>
      </c>
      <c r="F322" s="7">
        <v>43</v>
      </c>
      <c r="G322" s="7"/>
      <c r="H322" s="6"/>
      <c r="I322" s="4"/>
    </row>
    <row r="323" spans="1:9" ht="18.75" x14ac:dyDescent="0.25">
      <c r="A323" s="49"/>
      <c r="B323" s="49"/>
      <c r="C323" s="4" t="s">
        <v>221</v>
      </c>
      <c r="D323" s="7">
        <v>64</v>
      </c>
      <c r="E323" s="7">
        <v>85</v>
      </c>
      <c r="F323" s="7">
        <v>82</v>
      </c>
      <c r="G323" s="7"/>
      <c r="H323" s="6"/>
      <c r="I323" s="4"/>
    </row>
    <row r="324" spans="1:9" ht="18.75" x14ac:dyDescent="0.25">
      <c r="A324" s="50"/>
      <c r="B324" s="50"/>
      <c r="C324" s="4" t="s">
        <v>12</v>
      </c>
      <c r="D324" s="7">
        <f>D323+D322+D321+D320</f>
        <v>177</v>
      </c>
      <c r="E324" s="7">
        <f t="shared" ref="E324:F324" si="51">E323+E322+E321+E320</f>
        <v>176</v>
      </c>
      <c r="F324" s="7">
        <f t="shared" si="51"/>
        <v>197</v>
      </c>
      <c r="G324" s="7">
        <f>0.22*(F324+E324+D324)</f>
        <v>121</v>
      </c>
      <c r="H324" s="6">
        <f>G324*100/630</f>
        <v>19.206349206349206</v>
      </c>
      <c r="I324" s="4"/>
    </row>
    <row r="325" spans="1:9" ht="18.75" x14ac:dyDescent="0.25">
      <c r="A325" s="10" t="s">
        <v>222</v>
      </c>
      <c r="B325" s="4">
        <v>160</v>
      </c>
      <c r="C325" s="4"/>
      <c r="D325" s="7"/>
      <c r="E325" s="7"/>
      <c r="F325" s="7"/>
      <c r="G325" s="7"/>
      <c r="H325" s="6"/>
      <c r="I325" s="4"/>
    </row>
    <row r="326" spans="1:9" ht="18.75" x14ac:dyDescent="0.25">
      <c r="A326" s="10" t="s">
        <v>223</v>
      </c>
      <c r="B326" s="4">
        <v>250</v>
      </c>
      <c r="C326" s="4"/>
      <c r="D326" s="7"/>
      <c r="E326" s="7"/>
      <c r="F326" s="7"/>
      <c r="G326" s="7"/>
      <c r="H326" s="6"/>
      <c r="I326" s="4"/>
    </row>
    <row r="327" spans="1:9" ht="18.75" x14ac:dyDescent="0.25">
      <c r="A327" s="10" t="s">
        <v>224</v>
      </c>
      <c r="B327" s="4">
        <v>250</v>
      </c>
      <c r="C327" s="4"/>
      <c r="D327" s="7"/>
      <c r="E327" s="7"/>
      <c r="F327" s="7"/>
      <c r="G327" s="7"/>
      <c r="H327" s="6"/>
      <c r="I327" s="4"/>
    </row>
    <row r="328" spans="1:9" ht="18.75" x14ac:dyDescent="0.25">
      <c r="A328" s="10" t="s">
        <v>225</v>
      </c>
      <c r="B328" s="4">
        <v>400</v>
      </c>
      <c r="C328" s="4"/>
      <c r="D328" s="7"/>
      <c r="E328" s="7"/>
      <c r="F328" s="7"/>
      <c r="G328" s="7"/>
      <c r="H328" s="6"/>
      <c r="I328" s="4"/>
    </row>
    <row r="329" spans="1:9" ht="18.75" x14ac:dyDescent="0.25">
      <c r="A329" s="48">
        <v>154</v>
      </c>
      <c r="B329" s="48">
        <v>400</v>
      </c>
      <c r="C329" s="4" t="s">
        <v>226</v>
      </c>
      <c r="D329" s="7">
        <v>46</v>
      </c>
      <c r="E329" s="7">
        <v>42</v>
      </c>
      <c r="F329" s="7">
        <v>20</v>
      </c>
      <c r="G329" s="7"/>
      <c r="H329" s="6"/>
      <c r="I329" s="4"/>
    </row>
    <row r="330" spans="1:9" ht="18.75" x14ac:dyDescent="0.25">
      <c r="A330" s="49"/>
      <c r="B330" s="49"/>
      <c r="C330" s="4" t="s">
        <v>227</v>
      </c>
      <c r="D330" s="7">
        <v>135</v>
      </c>
      <c r="E330" s="7">
        <v>95</v>
      </c>
      <c r="F330" s="7">
        <v>97</v>
      </c>
      <c r="G330" s="7"/>
      <c r="H330" s="6"/>
      <c r="I330" s="4"/>
    </row>
    <row r="331" spans="1:9" ht="18.75" x14ac:dyDescent="0.25">
      <c r="A331" s="49"/>
      <c r="B331" s="49"/>
      <c r="C331" s="4" t="s">
        <v>228</v>
      </c>
      <c r="D331" s="7">
        <v>42</v>
      </c>
      <c r="E331" s="7">
        <v>56</v>
      </c>
      <c r="F331" s="7">
        <v>51</v>
      </c>
      <c r="G331" s="7"/>
      <c r="H331" s="6"/>
      <c r="I331" s="4"/>
    </row>
    <row r="332" spans="1:9" ht="18.75" x14ac:dyDescent="0.25">
      <c r="A332" s="49"/>
      <c r="B332" s="49"/>
      <c r="C332" s="4" t="s">
        <v>229</v>
      </c>
      <c r="D332" s="7">
        <v>88</v>
      </c>
      <c r="E332" s="7">
        <v>138</v>
      </c>
      <c r="F332" s="7">
        <v>45</v>
      </c>
      <c r="G332" s="7"/>
      <c r="H332" s="6"/>
      <c r="I332" s="4"/>
    </row>
    <row r="333" spans="1:9" ht="18.75" x14ac:dyDescent="0.25">
      <c r="A333" s="50"/>
      <c r="B333" s="50"/>
      <c r="C333" s="4" t="s">
        <v>12</v>
      </c>
      <c r="D333" s="7">
        <f>D332+D331+D330+D329</f>
        <v>311</v>
      </c>
      <c r="E333" s="7">
        <f t="shared" ref="E333:F333" si="52">E332+E331+E330+E329</f>
        <v>331</v>
      </c>
      <c r="F333" s="7">
        <f t="shared" si="52"/>
        <v>213</v>
      </c>
      <c r="G333" s="7">
        <f>0.22*(F333+E333+D333)</f>
        <v>188.1</v>
      </c>
      <c r="H333" s="6">
        <f>G333*100/400</f>
        <v>47.024999999999999</v>
      </c>
      <c r="I333" s="4"/>
    </row>
    <row r="334" spans="1:9" ht="18.75" x14ac:dyDescent="0.25">
      <c r="A334" s="48" t="s">
        <v>230</v>
      </c>
      <c r="B334" s="48">
        <v>250</v>
      </c>
      <c r="C334" s="4" t="s">
        <v>51</v>
      </c>
      <c r="D334" s="7">
        <v>2</v>
      </c>
      <c r="E334" s="7">
        <v>0</v>
      </c>
      <c r="F334" s="7">
        <v>3</v>
      </c>
      <c r="G334" s="7"/>
      <c r="H334" s="6"/>
      <c r="I334" s="4"/>
    </row>
    <row r="335" spans="1:9" ht="18.75" x14ac:dyDescent="0.25">
      <c r="A335" s="49"/>
      <c r="B335" s="49"/>
      <c r="C335" s="4" t="s">
        <v>20</v>
      </c>
      <c r="D335" s="7">
        <v>15</v>
      </c>
      <c r="E335" s="7">
        <v>4</v>
      </c>
      <c r="F335" s="7">
        <v>9</v>
      </c>
      <c r="G335" s="7"/>
      <c r="H335" s="6"/>
      <c r="I335" s="4"/>
    </row>
    <row r="336" spans="1:9" ht="18.75" x14ac:dyDescent="0.25">
      <c r="A336" s="50"/>
      <c r="B336" s="50"/>
      <c r="C336" s="4" t="s">
        <v>12</v>
      </c>
      <c r="D336" s="7">
        <f>D335+D334</f>
        <v>17</v>
      </c>
      <c r="E336" s="7">
        <f t="shared" ref="E336:F336" si="53">E335+E334</f>
        <v>4</v>
      </c>
      <c r="F336" s="7">
        <f t="shared" si="53"/>
        <v>12</v>
      </c>
      <c r="G336" s="7">
        <f>0.22*(F336+E336+D336)</f>
        <v>7.26</v>
      </c>
      <c r="H336" s="6">
        <f>G336*100/250</f>
        <v>2.9039999999999999</v>
      </c>
      <c r="I336" s="4"/>
    </row>
    <row r="337" spans="1:9" ht="18.75" x14ac:dyDescent="0.25">
      <c r="A337" s="48" t="s">
        <v>231</v>
      </c>
      <c r="B337" s="48">
        <v>100</v>
      </c>
      <c r="C337" s="4" t="s">
        <v>226</v>
      </c>
      <c r="D337" s="7">
        <v>16</v>
      </c>
      <c r="E337" s="7">
        <v>4</v>
      </c>
      <c r="F337" s="7">
        <v>19</v>
      </c>
      <c r="G337" s="7"/>
      <c r="H337" s="6"/>
      <c r="I337" s="4"/>
    </row>
    <row r="338" spans="1:9" ht="18.75" x14ac:dyDescent="0.25">
      <c r="A338" s="49"/>
      <c r="B338" s="49"/>
      <c r="C338" s="4" t="s">
        <v>232</v>
      </c>
      <c r="D338" s="7">
        <v>10</v>
      </c>
      <c r="E338" s="7">
        <v>9</v>
      </c>
      <c r="F338" s="7">
        <v>14</v>
      </c>
      <c r="G338" s="7"/>
      <c r="H338" s="6"/>
      <c r="I338" s="4"/>
    </row>
    <row r="339" spans="1:9" ht="18.75" x14ac:dyDescent="0.25">
      <c r="A339" s="49"/>
      <c r="B339" s="49"/>
      <c r="C339" s="4" t="s">
        <v>228</v>
      </c>
      <c r="D339" s="7">
        <v>22</v>
      </c>
      <c r="E339" s="7">
        <v>33</v>
      </c>
      <c r="F339" s="7">
        <v>40</v>
      </c>
      <c r="G339" s="7"/>
      <c r="H339" s="6"/>
      <c r="I339" s="4"/>
    </row>
    <row r="340" spans="1:9" ht="18.75" x14ac:dyDescent="0.25">
      <c r="A340" s="50"/>
      <c r="B340" s="50"/>
      <c r="C340" s="4" t="s">
        <v>12</v>
      </c>
      <c r="D340" s="7">
        <f>D339+D338+D337</f>
        <v>48</v>
      </c>
      <c r="E340" s="7">
        <f t="shared" ref="E340:F340" si="54">E339+E338+E337</f>
        <v>46</v>
      </c>
      <c r="F340" s="7">
        <f t="shared" si="54"/>
        <v>73</v>
      </c>
      <c r="G340" s="7">
        <f>0.22*(F340+E340+D340)</f>
        <v>36.74</v>
      </c>
      <c r="H340" s="6">
        <f>G340*100/100</f>
        <v>36.74</v>
      </c>
      <c r="I340" s="4"/>
    </row>
    <row r="341" spans="1:9" ht="18.75" x14ac:dyDescent="0.25">
      <c r="A341" s="48" t="s">
        <v>233</v>
      </c>
      <c r="B341" s="48">
        <v>1250</v>
      </c>
      <c r="C341" s="4" t="s">
        <v>60</v>
      </c>
      <c r="D341" s="7">
        <v>55</v>
      </c>
      <c r="E341" s="7">
        <v>85</v>
      </c>
      <c r="F341" s="7">
        <v>36</v>
      </c>
      <c r="G341" s="7"/>
      <c r="H341" s="6"/>
      <c r="I341" s="4"/>
    </row>
    <row r="342" spans="1:9" ht="18.75" x14ac:dyDescent="0.25">
      <c r="A342" s="49"/>
      <c r="B342" s="49"/>
      <c r="C342" s="4" t="s">
        <v>61</v>
      </c>
      <c r="D342" s="7">
        <v>23</v>
      </c>
      <c r="E342" s="7">
        <v>21</v>
      </c>
      <c r="F342" s="7">
        <v>46</v>
      </c>
      <c r="G342" s="7"/>
      <c r="H342" s="6"/>
      <c r="I342" s="4"/>
    </row>
    <row r="343" spans="1:9" ht="18.75" x14ac:dyDescent="0.25">
      <c r="A343" s="49"/>
      <c r="B343" s="49"/>
      <c r="C343" s="4" t="s">
        <v>62</v>
      </c>
      <c r="D343" s="7">
        <v>15</v>
      </c>
      <c r="E343" s="7">
        <v>19</v>
      </c>
      <c r="F343" s="7">
        <v>23</v>
      </c>
      <c r="G343" s="7"/>
      <c r="H343" s="6"/>
      <c r="I343" s="4"/>
    </row>
    <row r="344" spans="1:9" ht="18.75" x14ac:dyDescent="0.25">
      <c r="A344" s="49"/>
      <c r="B344" s="49"/>
      <c r="C344" s="4" t="s">
        <v>63</v>
      </c>
      <c r="D344" s="7">
        <v>41</v>
      </c>
      <c r="E344" s="7">
        <v>30</v>
      </c>
      <c r="F344" s="7">
        <v>55</v>
      </c>
      <c r="G344" s="7"/>
      <c r="H344" s="6"/>
      <c r="I344" s="4"/>
    </row>
    <row r="345" spans="1:9" ht="18.75" x14ac:dyDescent="0.25">
      <c r="A345" s="49"/>
      <c r="B345" s="49"/>
      <c r="C345" s="4" t="s">
        <v>64</v>
      </c>
      <c r="D345" s="7">
        <v>38</v>
      </c>
      <c r="E345" s="7">
        <v>47</v>
      </c>
      <c r="F345" s="7">
        <v>30</v>
      </c>
      <c r="G345" s="7"/>
      <c r="H345" s="6"/>
      <c r="I345" s="4"/>
    </row>
    <row r="346" spans="1:9" ht="18.75" x14ac:dyDescent="0.25">
      <c r="A346" s="49"/>
      <c r="B346" s="49"/>
      <c r="C346" s="4" t="s">
        <v>65</v>
      </c>
      <c r="D346" s="7">
        <v>32</v>
      </c>
      <c r="E346" s="7">
        <v>25</v>
      </c>
      <c r="F346" s="7">
        <v>48</v>
      </c>
      <c r="G346" s="7"/>
      <c r="H346" s="6"/>
      <c r="I346" s="4"/>
    </row>
    <row r="347" spans="1:9" ht="18.75" x14ac:dyDescent="0.25">
      <c r="A347" s="49"/>
      <c r="B347" s="49"/>
      <c r="C347" s="4" t="s">
        <v>234</v>
      </c>
      <c r="D347" s="7">
        <v>8</v>
      </c>
      <c r="E347" s="7">
        <v>11</v>
      </c>
      <c r="F347" s="7">
        <v>29</v>
      </c>
      <c r="G347" s="7"/>
      <c r="H347" s="6"/>
      <c r="I347" s="4"/>
    </row>
    <row r="348" spans="1:9" ht="18.75" x14ac:dyDescent="0.25">
      <c r="A348" s="49"/>
      <c r="B348" s="49"/>
      <c r="C348" s="4" t="s">
        <v>235</v>
      </c>
      <c r="D348" s="7">
        <v>26</v>
      </c>
      <c r="E348" s="7">
        <v>22</v>
      </c>
      <c r="F348" s="7">
        <v>28</v>
      </c>
      <c r="G348" s="7"/>
      <c r="H348" s="6"/>
      <c r="I348" s="4"/>
    </row>
    <row r="349" spans="1:9" ht="18.75" x14ac:dyDescent="0.25">
      <c r="A349" s="49"/>
      <c r="B349" s="49"/>
      <c r="C349" s="4" t="s">
        <v>236</v>
      </c>
      <c r="D349" s="7">
        <v>78</v>
      </c>
      <c r="E349" s="7">
        <v>84</v>
      </c>
      <c r="F349" s="7">
        <v>64</v>
      </c>
      <c r="G349" s="7"/>
      <c r="H349" s="6"/>
      <c r="I349" s="4"/>
    </row>
    <row r="350" spans="1:9" ht="18.75" x14ac:dyDescent="0.25">
      <c r="A350" s="49"/>
      <c r="B350" s="49"/>
      <c r="C350" s="4" t="s">
        <v>237</v>
      </c>
      <c r="D350" s="7">
        <v>2</v>
      </c>
      <c r="E350" s="7">
        <v>3</v>
      </c>
      <c r="F350" s="7">
        <v>0</v>
      </c>
      <c r="G350" s="7"/>
      <c r="H350" s="6"/>
      <c r="I350" s="4"/>
    </row>
    <row r="351" spans="1:9" ht="18.75" x14ac:dyDescent="0.25">
      <c r="A351" s="49"/>
      <c r="B351" s="49"/>
      <c r="C351" s="4" t="s">
        <v>238</v>
      </c>
      <c r="D351" s="7">
        <v>65</v>
      </c>
      <c r="E351" s="7">
        <v>42</v>
      </c>
      <c r="F351" s="7">
        <v>50</v>
      </c>
      <c r="G351" s="7"/>
      <c r="H351" s="6"/>
      <c r="I351" s="4"/>
    </row>
    <row r="352" spans="1:9" ht="18.75" x14ac:dyDescent="0.25">
      <c r="A352" s="49"/>
      <c r="B352" s="50"/>
      <c r="C352" s="4" t="s">
        <v>12</v>
      </c>
      <c r="D352" s="7">
        <f>D351+D350+D349+D348+D347+D346+D345+D344+D343+D342+D341</f>
        <v>383</v>
      </c>
      <c r="E352" s="7">
        <f t="shared" ref="E352:F352" si="55">E351+E350+E349+E348+E347+E346+E345+E344+E343+E342+E341</f>
        <v>389</v>
      </c>
      <c r="F352" s="7">
        <f t="shared" si="55"/>
        <v>409</v>
      </c>
      <c r="G352" s="7">
        <f>0.22*(F352+E352+D352)</f>
        <v>259.82</v>
      </c>
      <c r="H352" s="6">
        <f>G352*100/1250</f>
        <v>20.785599999999999</v>
      </c>
      <c r="I352" s="4"/>
    </row>
    <row r="353" spans="1:9" ht="18.75" x14ac:dyDescent="0.25">
      <c r="A353" s="49"/>
      <c r="B353" s="48">
        <v>1250</v>
      </c>
      <c r="C353" s="4" t="s">
        <v>14</v>
      </c>
      <c r="D353" s="7">
        <v>0</v>
      </c>
      <c r="E353" s="7">
        <v>0</v>
      </c>
      <c r="F353" s="7">
        <v>0</v>
      </c>
      <c r="G353" s="7"/>
      <c r="H353" s="6"/>
      <c r="I353" s="4"/>
    </row>
    <row r="354" spans="1:9" ht="18.75" x14ac:dyDescent="0.25">
      <c r="A354" s="49"/>
      <c r="B354" s="49"/>
      <c r="C354" s="4" t="s">
        <v>15</v>
      </c>
      <c r="D354" s="7">
        <v>0</v>
      </c>
      <c r="E354" s="7">
        <v>0</v>
      </c>
      <c r="F354" s="7">
        <v>0</v>
      </c>
      <c r="G354" s="7"/>
      <c r="H354" s="6"/>
      <c r="I354" s="4"/>
    </row>
    <row r="355" spans="1:9" ht="18.75" x14ac:dyDescent="0.25">
      <c r="A355" s="49"/>
      <c r="B355" s="49"/>
      <c r="C355" s="4" t="s">
        <v>16</v>
      </c>
      <c r="D355" s="7">
        <v>0</v>
      </c>
      <c r="E355" s="7">
        <v>0</v>
      </c>
      <c r="F355" s="7">
        <v>0</v>
      </c>
      <c r="G355" s="7"/>
      <c r="H355" s="6"/>
      <c r="I355" s="4"/>
    </row>
    <row r="356" spans="1:9" ht="18.75" x14ac:dyDescent="0.25">
      <c r="A356" s="49"/>
      <c r="B356" s="49"/>
      <c r="C356" s="4" t="s">
        <v>17</v>
      </c>
      <c r="D356" s="7">
        <v>0</v>
      </c>
      <c r="E356" s="7">
        <v>0</v>
      </c>
      <c r="F356" s="7">
        <v>0</v>
      </c>
      <c r="G356" s="7"/>
      <c r="H356" s="6"/>
      <c r="I356" s="4"/>
    </row>
    <row r="357" spans="1:9" ht="18.75" x14ac:dyDescent="0.25">
      <c r="A357" s="49"/>
      <c r="B357" s="49"/>
      <c r="C357" s="4" t="s">
        <v>18</v>
      </c>
      <c r="D357" s="7">
        <v>0</v>
      </c>
      <c r="E357" s="7">
        <v>0</v>
      </c>
      <c r="F357" s="7">
        <v>0</v>
      </c>
      <c r="G357" s="7"/>
      <c r="H357" s="6"/>
      <c r="I357" s="4"/>
    </row>
    <row r="358" spans="1:9" ht="18.75" x14ac:dyDescent="0.25">
      <c r="A358" s="49"/>
      <c r="B358" s="49"/>
      <c r="C358" s="4" t="s">
        <v>68</v>
      </c>
      <c r="D358" s="7">
        <v>0</v>
      </c>
      <c r="E358" s="7">
        <v>0</v>
      </c>
      <c r="F358" s="7">
        <v>0</v>
      </c>
      <c r="G358" s="7"/>
      <c r="H358" s="6"/>
      <c r="I358" s="4"/>
    </row>
    <row r="359" spans="1:9" ht="18.75" x14ac:dyDescent="0.25">
      <c r="A359" s="49"/>
      <c r="B359" s="49"/>
      <c r="C359" s="4" t="s">
        <v>239</v>
      </c>
      <c r="D359" s="7">
        <v>10</v>
      </c>
      <c r="E359" s="7">
        <v>15</v>
      </c>
      <c r="F359" s="7">
        <v>14</v>
      </c>
      <c r="G359" s="7"/>
      <c r="H359" s="6"/>
      <c r="I359" s="4"/>
    </row>
    <row r="360" spans="1:9" ht="18.75" x14ac:dyDescent="0.25">
      <c r="A360" s="49"/>
      <c r="B360" s="49"/>
      <c r="C360" s="4" t="s">
        <v>240</v>
      </c>
      <c r="D360" s="7">
        <v>0</v>
      </c>
      <c r="E360" s="7">
        <v>0</v>
      </c>
      <c r="F360" s="7">
        <v>0</v>
      </c>
      <c r="G360" s="7"/>
      <c r="H360" s="6"/>
      <c r="I360" s="4"/>
    </row>
    <row r="361" spans="1:9" ht="18.75" x14ac:dyDescent="0.25">
      <c r="A361" s="49"/>
      <c r="B361" s="49"/>
      <c r="C361" s="4" t="s">
        <v>241</v>
      </c>
      <c r="D361" s="7">
        <v>0</v>
      </c>
      <c r="E361" s="7">
        <v>0</v>
      </c>
      <c r="F361" s="7">
        <v>0</v>
      </c>
      <c r="G361" s="7"/>
      <c r="H361" s="6"/>
      <c r="I361" s="4"/>
    </row>
    <row r="362" spans="1:9" ht="18.75" x14ac:dyDescent="0.25">
      <c r="A362" s="49"/>
      <c r="B362" s="49"/>
      <c r="C362" s="4" t="s">
        <v>242</v>
      </c>
      <c r="D362" s="7">
        <v>0</v>
      </c>
      <c r="E362" s="7">
        <v>0</v>
      </c>
      <c r="F362" s="7">
        <v>0</v>
      </c>
      <c r="G362" s="7"/>
      <c r="H362" s="6"/>
      <c r="I362" s="4"/>
    </row>
    <row r="363" spans="1:9" ht="18.75" x14ac:dyDescent="0.25">
      <c r="A363" s="49"/>
      <c r="B363" s="49"/>
      <c r="C363" s="4" t="s">
        <v>243</v>
      </c>
      <c r="D363" s="7">
        <v>0</v>
      </c>
      <c r="E363" s="7">
        <v>0</v>
      </c>
      <c r="F363" s="7">
        <v>0</v>
      </c>
      <c r="G363" s="7"/>
      <c r="H363" s="6"/>
      <c r="I363" s="4"/>
    </row>
    <row r="364" spans="1:9" ht="18.75" x14ac:dyDescent="0.25">
      <c r="A364" s="50"/>
      <c r="B364" s="50"/>
      <c r="C364" s="4" t="s">
        <v>12</v>
      </c>
      <c r="D364" s="7">
        <f>D363+D362+D361+D360+D359+D358+D357+D356+D355+D354+D353</f>
        <v>10</v>
      </c>
      <c r="E364" s="7">
        <f t="shared" ref="E364:F364" si="56">E363+E362+E361+E360+E359+E358+E357+E356+E355+E354+E353</f>
        <v>15</v>
      </c>
      <c r="F364" s="7">
        <f t="shared" si="56"/>
        <v>14</v>
      </c>
      <c r="G364" s="7">
        <f>0.22*(F364+E364+D364)</f>
        <v>8.58</v>
      </c>
      <c r="H364" s="6">
        <f>G364*100/1250</f>
        <v>0.68640000000000001</v>
      </c>
      <c r="I364" s="4"/>
    </row>
    <row r="365" spans="1:9" ht="18.75" x14ac:dyDescent="0.25">
      <c r="A365" s="4" t="s">
        <v>244</v>
      </c>
      <c r="B365" s="4">
        <v>400</v>
      </c>
      <c r="C365" s="4"/>
      <c r="D365" s="7">
        <v>107</v>
      </c>
      <c r="E365" s="7">
        <v>93</v>
      </c>
      <c r="F365" s="7">
        <v>143</v>
      </c>
      <c r="G365" s="7">
        <f>0.22*(F365+E365+D365)</f>
        <v>75.459999999999994</v>
      </c>
      <c r="H365" s="6">
        <f>G365*100/B365</f>
        <v>18.864999999999998</v>
      </c>
      <c r="I365" s="4"/>
    </row>
    <row r="366" spans="1:9" ht="18.75" x14ac:dyDescent="0.25">
      <c r="A366" s="48" t="s">
        <v>245</v>
      </c>
      <c r="B366" s="48">
        <v>400</v>
      </c>
      <c r="C366" s="4" t="s">
        <v>246</v>
      </c>
      <c r="D366" s="7">
        <v>47</v>
      </c>
      <c r="E366" s="7">
        <v>34</v>
      </c>
      <c r="F366" s="7">
        <v>21</v>
      </c>
      <c r="G366" s="7"/>
      <c r="H366" s="6"/>
      <c r="I366" s="4"/>
    </row>
    <row r="367" spans="1:9" ht="18.75" x14ac:dyDescent="0.25">
      <c r="A367" s="49"/>
      <c r="B367" s="49"/>
      <c r="C367" s="4" t="s">
        <v>247</v>
      </c>
      <c r="D367" s="7">
        <v>41</v>
      </c>
      <c r="E367" s="7">
        <v>37</v>
      </c>
      <c r="F367" s="7">
        <v>51</v>
      </c>
      <c r="G367" s="7"/>
      <c r="H367" s="6"/>
      <c r="I367" s="4"/>
    </row>
    <row r="368" spans="1:9" ht="18.75" x14ac:dyDescent="0.25">
      <c r="A368" s="49"/>
      <c r="B368" s="49"/>
      <c r="C368" s="4" t="s">
        <v>248</v>
      </c>
      <c r="D368" s="7">
        <v>124</v>
      </c>
      <c r="E368" s="7">
        <v>142</v>
      </c>
      <c r="F368" s="7">
        <v>164</v>
      </c>
      <c r="G368" s="7"/>
      <c r="H368" s="6"/>
      <c r="I368" s="4"/>
    </row>
    <row r="369" spans="1:9" ht="18.75" x14ac:dyDescent="0.25">
      <c r="A369" s="49"/>
      <c r="B369" s="49"/>
      <c r="C369" s="4" t="s">
        <v>249</v>
      </c>
      <c r="D369" s="7">
        <v>33</v>
      </c>
      <c r="E369" s="7">
        <v>49</v>
      </c>
      <c r="F369" s="7">
        <v>31</v>
      </c>
      <c r="G369" s="7"/>
      <c r="H369" s="6"/>
      <c r="I369" s="4"/>
    </row>
    <row r="370" spans="1:9" ht="18.75" x14ac:dyDescent="0.25">
      <c r="A370" s="50"/>
      <c r="B370" s="50"/>
      <c r="C370" s="4" t="s">
        <v>12</v>
      </c>
      <c r="D370" s="7">
        <f>D369+D368+D367+D366</f>
        <v>245</v>
      </c>
      <c r="E370" s="7">
        <f t="shared" ref="E370:F370" si="57">E369+E368+E367+E366</f>
        <v>262</v>
      </c>
      <c r="F370" s="7">
        <f t="shared" si="57"/>
        <v>267</v>
      </c>
      <c r="G370" s="7">
        <f>0.22*(F370+E370+D370)</f>
        <v>170.28</v>
      </c>
      <c r="H370" s="6">
        <f>G370*100/400</f>
        <v>42.57</v>
      </c>
      <c r="I370" s="4"/>
    </row>
    <row r="371" spans="1:9" ht="18.75" x14ac:dyDescent="0.25">
      <c r="A371" s="48" t="s">
        <v>250</v>
      </c>
      <c r="B371" s="48">
        <v>250</v>
      </c>
      <c r="C371" s="4" t="s">
        <v>251</v>
      </c>
      <c r="D371" s="7">
        <v>0</v>
      </c>
      <c r="E371" s="7">
        <v>0</v>
      </c>
      <c r="F371" s="7">
        <v>0</v>
      </c>
      <c r="G371" s="7"/>
      <c r="H371" s="6"/>
      <c r="I371" s="4"/>
    </row>
    <row r="372" spans="1:9" ht="18.75" x14ac:dyDescent="0.25">
      <c r="A372" s="49"/>
      <c r="B372" s="49"/>
      <c r="C372" s="4" t="s">
        <v>252</v>
      </c>
      <c r="D372" s="7">
        <v>87</v>
      </c>
      <c r="E372" s="7">
        <v>17</v>
      </c>
      <c r="F372" s="7">
        <v>23</v>
      </c>
      <c r="G372" s="7"/>
      <c r="H372" s="6"/>
      <c r="I372" s="4"/>
    </row>
    <row r="373" spans="1:9" ht="18.75" x14ac:dyDescent="0.25">
      <c r="A373" s="49"/>
      <c r="B373" s="49"/>
      <c r="C373" s="4" t="s">
        <v>253</v>
      </c>
      <c r="D373" s="7">
        <v>44</v>
      </c>
      <c r="E373" s="7">
        <v>120</v>
      </c>
      <c r="F373" s="7">
        <v>94</v>
      </c>
      <c r="G373" s="7"/>
      <c r="H373" s="6"/>
      <c r="I373" s="4"/>
    </row>
    <row r="374" spans="1:9" ht="18.75" x14ac:dyDescent="0.25">
      <c r="A374" s="49"/>
      <c r="B374" s="49"/>
      <c r="C374" s="4" t="s">
        <v>252</v>
      </c>
      <c r="D374" s="7">
        <v>34</v>
      </c>
      <c r="E374" s="7">
        <v>83</v>
      </c>
      <c r="F374" s="7">
        <v>43</v>
      </c>
      <c r="G374" s="7"/>
      <c r="H374" s="6"/>
      <c r="I374" s="4"/>
    </row>
    <row r="375" spans="1:9" ht="18.75" x14ac:dyDescent="0.25">
      <c r="A375" s="49"/>
      <c r="B375" s="49"/>
      <c r="C375" s="4" t="s">
        <v>252</v>
      </c>
      <c r="D375" s="7">
        <v>70</v>
      </c>
      <c r="E375" s="7">
        <v>62</v>
      </c>
      <c r="F375" s="7">
        <v>94</v>
      </c>
      <c r="G375" s="7"/>
      <c r="H375" s="6"/>
      <c r="I375" s="4"/>
    </row>
    <row r="376" spans="1:9" ht="18.75" x14ac:dyDescent="0.25">
      <c r="A376" s="50"/>
      <c r="B376" s="50"/>
      <c r="C376" s="4" t="s">
        <v>12</v>
      </c>
      <c r="D376" s="7">
        <f>D375+D374+D373+D372+D371</f>
        <v>235</v>
      </c>
      <c r="E376" s="7">
        <f t="shared" ref="E376:F376" si="58">E375+E374+E373+E372+E371</f>
        <v>282</v>
      </c>
      <c r="F376" s="7">
        <f t="shared" si="58"/>
        <v>254</v>
      </c>
      <c r="G376" s="7">
        <f>0.22*(F376+E376+D376)</f>
        <v>169.62</v>
      </c>
      <c r="H376" s="6">
        <f>G376*100/250</f>
        <v>67.847999999999999</v>
      </c>
      <c r="I376" s="4"/>
    </row>
    <row r="377" spans="1:9" ht="18.75" x14ac:dyDescent="0.25">
      <c r="A377" s="48" t="s">
        <v>254</v>
      </c>
      <c r="B377" s="48">
        <v>250</v>
      </c>
      <c r="C377" s="4" t="s">
        <v>255</v>
      </c>
      <c r="D377" s="7">
        <v>70</v>
      </c>
      <c r="E377" s="7">
        <v>82</v>
      </c>
      <c r="F377" s="7">
        <v>110</v>
      </c>
      <c r="G377" s="7"/>
      <c r="H377" s="6"/>
      <c r="I377" s="4"/>
    </row>
    <row r="378" spans="1:9" ht="18.75" x14ac:dyDescent="0.25">
      <c r="A378" s="49"/>
      <c r="B378" s="49"/>
      <c r="C378" s="4" t="s">
        <v>227</v>
      </c>
      <c r="D378" s="7">
        <v>103</v>
      </c>
      <c r="E378" s="7">
        <v>107</v>
      </c>
      <c r="F378" s="7">
        <v>87</v>
      </c>
      <c r="G378" s="7"/>
      <c r="H378" s="6"/>
      <c r="I378" s="4"/>
    </row>
    <row r="379" spans="1:9" ht="18.75" x14ac:dyDescent="0.25">
      <c r="A379" s="49"/>
      <c r="B379" s="49"/>
      <c r="C379" s="4" t="s">
        <v>256</v>
      </c>
      <c r="D379" s="7">
        <v>45</v>
      </c>
      <c r="E379" s="7">
        <v>0</v>
      </c>
      <c r="F379" s="7">
        <v>0</v>
      </c>
      <c r="G379" s="7"/>
      <c r="H379" s="6"/>
      <c r="I379" s="4"/>
    </row>
    <row r="380" spans="1:9" ht="18.75" x14ac:dyDescent="0.25">
      <c r="A380" s="49"/>
      <c r="B380" s="49"/>
      <c r="C380" s="4" t="s">
        <v>257</v>
      </c>
      <c r="D380" s="7">
        <v>0</v>
      </c>
      <c r="E380" s="7">
        <v>0</v>
      </c>
      <c r="F380" s="7">
        <v>0</v>
      </c>
      <c r="G380" s="7"/>
      <c r="H380" s="6"/>
      <c r="I380" s="4"/>
    </row>
    <row r="381" spans="1:9" ht="18.75" x14ac:dyDescent="0.25">
      <c r="A381" s="50"/>
      <c r="B381" s="50"/>
      <c r="C381" s="4" t="s">
        <v>12</v>
      </c>
      <c r="D381" s="7">
        <f>D380+D379+D378+D377</f>
        <v>218</v>
      </c>
      <c r="E381" s="7">
        <f t="shared" ref="E381:F381" si="59">E380+E379+E378+E377</f>
        <v>189</v>
      </c>
      <c r="F381" s="7">
        <f t="shared" si="59"/>
        <v>197</v>
      </c>
      <c r="G381" s="7">
        <f>0.22*(F381+E381+D381)</f>
        <v>132.88</v>
      </c>
      <c r="H381" s="6">
        <f>G381*100/250</f>
        <v>53.152000000000001</v>
      </c>
      <c r="I381" s="4"/>
    </row>
    <row r="382" spans="1:9" ht="18.75" x14ac:dyDescent="0.25">
      <c r="A382" s="48">
        <v>167</v>
      </c>
      <c r="B382" s="48">
        <v>63</v>
      </c>
      <c r="C382" s="4" t="s">
        <v>258</v>
      </c>
      <c r="D382" s="7">
        <v>3</v>
      </c>
      <c r="E382" s="7">
        <v>0</v>
      </c>
      <c r="F382" s="7">
        <v>0</v>
      </c>
      <c r="G382" s="7"/>
      <c r="H382" s="6"/>
      <c r="I382" s="4"/>
    </row>
    <row r="383" spans="1:9" ht="18.75" x14ac:dyDescent="0.25">
      <c r="A383" s="49"/>
      <c r="B383" s="49"/>
      <c r="C383" s="4" t="s">
        <v>259</v>
      </c>
      <c r="D383" s="7">
        <v>7</v>
      </c>
      <c r="E383" s="7">
        <v>0</v>
      </c>
      <c r="F383" s="7">
        <v>4</v>
      </c>
      <c r="G383" s="7"/>
      <c r="H383" s="6"/>
      <c r="I383" s="4"/>
    </row>
    <row r="384" spans="1:9" ht="18.75" x14ac:dyDescent="0.25">
      <c r="A384" s="49"/>
      <c r="B384" s="49"/>
      <c r="C384" s="4" t="s">
        <v>260</v>
      </c>
      <c r="D384" s="7">
        <v>1</v>
      </c>
      <c r="E384" s="7">
        <v>1</v>
      </c>
      <c r="F384" s="7">
        <v>1</v>
      </c>
      <c r="G384" s="7"/>
      <c r="H384" s="6"/>
      <c r="I384" s="4"/>
    </row>
    <row r="385" spans="1:9" ht="18.75" x14ac:dyDescent="0.25">
      <c r="A385" s="50"/>
      <c r="B385" s="50"/>
      <c r="C385" s="4" t="s">
        <v>12</v>
      </c>
      <c r="D385" s="7">
        <f>D384+D383+D382</f>
        <v>11</v>
      </c>
      <c r="E385" s="7">
        <f t="shared" ref="E385:F385" si="60">E384+E383+E382</f>
        <v>1</v>
      </c>
      <c r="F385" s="7">
        <f t="shared" si="60"/>
        <v>5</v>
      </c>
      <c r="G385" s="7">
        <f>0.22*(F385+E385+D385)</f>
        <v>3.74</v>
      </c>
      <c r="H385" s="6">
        <f>G385*100/63</f>
        <v>5.9365079365079367</v>
      </c>
      <c r="I385" s="4"/>
    </row>
    <row r="386" spans="1:9" ht="18.75" x14ac:dyDescent="0.25">
      <c r="A386" s="48" t="s">
        <v>261</v>
      </c>
      <c r="B386" s="48">
        <v>250</v>
      </c>
      <c r="C386" s="4" t="s">
        <v>14</v>
      </c>
      <c r="D386" s="7">
        <v>38</v>
      </c>
      <c r="E386" s="7">
        <v>14</v>
      </c>
      <c r="F386" s="7">
        <v>53</v>
      </c>
      <c r="G386" s="7"/>
      <c r="H386" s="6"/>
      <c r="I386" s="4"/>
    </row>
    <row r="387" spans="1:9" ht="18.75" x14ac:dyDescent="0.25">
      <c r="A387" s="49"/>
      <c r="B387" s="49"/>
      <c r="C387" s="4" t="s">
        <v>15</v>
      </c>
      <c r="D387" s="7">
        <v>189</v>
      </c>
      <c r="E387" s="7">
        <v>240</v>
      </c>
      <c r="F387" s="7">
        <v>155</v>
      </c>
      <c r="G387" s="7"/>
      <c r="H387" s="6"/>
      <c r="I387" s="4"/>
    </row>
    <row r="388" spans="1:9" ht="18.75" x14ac:dyDescent="0.25">
      <c r="A388" s="49"/>
      <c r="B388" s="49"/>
      <c r="C388" s="4" t="s">
        <v>16</v>
      </c>
      <c r="D388" s="7">
        <v>75</v>
      </c>
      <c r="E388" s="7">
        <v>40</v>
      </c>
      <c r="F388" s="7">
        <v>28</v>
      </c>
      <c r="G388" s="7"/>
      <c r="H388" s="6"/>
      <c r="I388" s="4" t="s">
        <v>380</v>
      </c>
    </row>
    <row r="389" spans="1:9" ht="18.75" x14ac:dyDescent="0.25">
      <c r="A389" s="50"/>
      <c r="B389" s="50"/>
      <c r="C389" s="4" t="s">
        <v>12</v>
      </c>
      <c r="D389" s="7">
        <f>D388+D387+D386</f>
        <v>302</v>
      </c>
      <c r="E389" s="7">
        <f t="shared" ref="E389:F389" si="61">E388+E387+E386</f>
        <v>294</v>
      </c>
      <c r="F389" s="7">
        <f t="shared" si="61"/>
        <v>236</v>
      </c>
      <c r="G389" s="7">
        <f>0.22*(F389+E389+D389)</f>
        <v>183.04</v>
      </c>
      <c r="H389" s="6">
        <f>G389*100/B386</f>
        <v>73.215999999999994</v>
      </c>
      <c r="I389" s="4" t="s">
        <v>381</v>
      </c>
    </row>
    <row r="390" spans="1:9" ht="18.75" x14ac:dyDescent="0.25">
      <c r="A390" s="48" t="s">
        <v>261</v>
      </c>
      <c r="B390" s="48">
        <v>160</v>
      </c>
      <c r="C390" s="4" t="s">
        <v>14</v>
      </c>
      <c r="D390" s="7">
        <v>30</v>
      </c>
      <c r="E390" s="7">
        <v>8</v>
      </c>
      <c r="F390" s="7">
        <v>27</v>
      </c>
      <c r="G390" s="7"/>
      <c r="H390" s="6"/>
      <c r="I390" s="4"/>
    </row>
    <row r="391" spans="1:9" ht="18.75" x14ac:dyDescent="0.25">
      <c r="A391" s="49"/>
      <c r="B391" s="49"/>
      <c r="C391" s="4" t="s">
        <v>15</v>
      </c>
      <c r="D391" s="7">
        <v>205</v>
      </c>
      <c r="E391" s="7">
        <v>241</v>
      </c>
      <c r="F391" s="7">
        <v>128</v>
      </c>
      <c r="G391" s="7"/>
      <c r="H391" s="6"/>
      <c r="I391" s="4"/>
    </row>
    <row r="392" spans="1:9" ht="18.75" x14ac:dyDescent="0.25">
      <c r="A392" s="49"/>
      <c r="B392" s="49"/>
      <c r="C392" s="4" t="s">
        <v>16</v>
      </c>
      <c r="D392" s="7">
        <v>48</v>
      </c>
      <c r="E392" s="7">
        <v>51</v>
      </c>
      <c r="F392" s="7">
        <v>31</v>
      </c>
      <c r="G392" s="7"/>
      <c r="H392" s="6"/>
      <c r="I392" s="4"/>
    </row>
    <row r="393" spans="1:9" ht="18.75" x14ac:dyDescent="0.25">
      <c r="A393" s="50"/>
      <c r="B393" s="50"/>
      <c r="C393" s="4" t="s">
        <v>12</v>
      </c>
      <c r="D393" s="7">
        <f>D392+D391+D390</f>
        <v>283</v>
      </c>
      <c r="E393" s="7">
        <f t="shared" ref="E393:F393" si="62">E392+E391+E390</f>
        <v>300</v>
      </c>
      <c r="F393" s="7">
        <f t="shared" si="62"/>
        <v>186</v>
      </c>
      <c r="G393" s="7">
        <f>0.22*(F393+E393+D393)</f>
        <v>169.18</v>
      </c>
      <c r="H393" s="6">
        <f>G393*100/160</f>
        <v>105.7375</v>
      </c>
      <c r="I393" s="4"/>
    </row>
    <row r="394" spans="1:9" ht="18.75" x14ac:dyDescent="0.25">
      <c r="A394" s="13" t="s">
        <v>262</v>
      </c>
      <c r="B394" s="13" t="s">
        <v>263</v>
      </c>
      <c r="C394" s="14" t="s">
        <v>12</v>
      </c>
      <c r="D394" s="15">
        <v>220</v>
      </c>
      <c r="E394" s="15">
        <v>190</v>
      </c>
      <c r="F394" s="15">
        <v>170</v>
      </c>
      <c r="G394" s="15">
        <f>0.22*(F394+E394+D394)</f>
        <v>127.6</v>
      </c>
      <c r="H394" s="16">
        <f>G394*100/400</f>
        <v>31.9</v>
      </c>
      <c r="I394" s="14" t="s">
        <v>264</v>
      </c>
    </row>
    <row r="395" spans="1:9" ht="18.75" x14ac:dyDescent="0.25">
      <c r="A395" s="10" t="s">
        <v>265</v>
      </c>
      <c r="B395" s="4">
        <v>100</v>
      </c>
      <c r="C395" s="4"/>
      <c r="D395" s="7"/>
      <c r="E395" s="7"/>
      <c r="F395" s="7"/>
      <c r="G395" s="7"/>
      <c r="H395" s="6"/>
      <c r="I395" s="4"/>
    </row>
    <row r="396" spans="1:9" ht="18.75" x14ac:dyDescent="0.25">
      <c r="A396" s="76">
        <v>171</v>
      </c>
      <c r="B396" s="48">
        <v>400</v>
      </c>
      <c r="C396" s="17" t="s">
        <v>382</v>
      </c>
      <c r="D396" s="7">
        <v>0</v>
      </c>
      <c r="E396" s="7">
        <v>0</v>
      </c>
      <c r="F396" s="7">
        <v>0</v>
      </c>
      <c r="G396" s="7"/>
      <c r="H396" s="6"/>
      <c r="I396" s="4"/>
    </row>
    <row r="397" spans="1:9" ht="18.75" x14ac:dyDescent="0.25">
      <c r="A397" s="77"/>
      <c r="B397" s="49"/>
      <c r="C397" s="17" t="s">
        <v>383</v>
      </c>
      <c r="D397" s="7">
        <v>4</v>
      </c>
      <c r="E397" s="7">
        <v>24</v>
      </c>
      <c r="F397" s="7">
        <v>1</v>
      </c>
      <c r="G397" s="7"/>
      <c r="H397" s="6"/>
      <c r="I397" s="4"/>
    </row>
    <row r="398" spans="1:9" ht="18.75" x14ac:dyDescent="0.25">
      <c r="A398" s="77"/>
      <c r="B398" s="49"/>
      <c r="C398" s="17" t="s">
        <v>384</v>
      </c>
      <c r="D398" s="7">
        <v>0</v>
      </c>
      <c r="E398" s="7">
        <v>1</v>
      </c>
      <c r="F398" s="7">
        <v>1</v>
      </c>
      <c r="G398" s="7"/>
      <c r="H398" s="6"/>
      <c r="I398" s="4"/>
    </row>
    <row r="399" spans="1:9" ht="18.75" x14ac:dyDescent="0.25">
      <c r="A399" s="77"/>
      <c r="B399" s="49"/>
      <c r="C399" s="17" t="s">
        <v>385</v>
      </c>
      <c r="D399" s="7">
        <v>220</v>
      </c>
      <c r="E399" s="7">
        <v>218</v>
      </c>
      <c r="F399" s="7">
        <v>206</v>
      </c>
      <c r="G399" s="7"/>
      <c r="H399" s="6"/>
      <c r="I399" s="4"/>
    </row>
    <row r="400" spans="1:9" ht="18.75" x14ac:dyDescent="0.25">
      <c r="A400" s="77"/>
      <c r="B400" s="49"/>
      <c r="C400" s="17" t="s">
        <v>386</v>
      </c>
      <c r="D400" s="7">
        <v>56</v>
      </c>
      <c r="E400" s="7">
        <v>40</v>
      </c>
      <c r="F400" s="7">
        <v>53</v>
      </c>
      <c r="G400" s="7"/>
      <c r="H400" s="6"/>
      <c r="I400" s="4"/>
    </row>
    <row r="401" spans="1:9" ht="18.75" x14ac:dyDescent="0.25">
      <c r="A401" s="77"/>
      <c r="B401" s="49"/>
      <c r="C401" s="17" t="s">
        <v>387</v>
      </c>
      <c r="D401" s="7">
        <v>0</v>
      </c>
      <c r="E401" s="7">
        <v>0</v>
      </c>
      <c r="F401" s="7">
        <v>0</v>
      </c>
      <c r="G401" s="7"/>
      <c r="H401" s="6"/>
      <c r="I401" s="4"/>
    </row>
    <row r="402" spans="1:9" ht="18.75" x14ac:dyDescent="0.25">
      <c r="A402" s="77"/>
      <c r="B402" s="49"/>
      <c r="C402" s="17" t="s">
        <v>388</v>
      </c>
      <c r="D402" s="7">
        <v>21</v>
      </c>
      <c r="E402" s="7">
        <v>10</v>
      </c>
      <c r="F402" s="7">
        <v>7</v>
      </c>
      <c r="G402" s="7"/>
      <c r="H402" s="6"/>
      <c r="I402" s="4"/>
    </row>
    <row r="403" spans="1:9" ht="18.75" x14ac:dyDescent="0.25">
      <c r="A403" s="78"/>
      <c r="B403" s="50"/>
      <c r="C403" s="17" t="s">
        <v>12</v>
      </c>
      <c r="D403" s="7">
        <f>D402+D401+D400+D399+D398+D397+D396</f>
        <v>301</v>
      </c>
      <c r="E403" s="7">
        <f t="shared" ref="E403:F403" si="63">E402+E401+E400+E399+E398+E397+E396</f>
        <v>293</v>
      </c>
      <c r="F403" s="7">
        <f t="shared" si="63"/>
        <v>268</v>
      </c>
      <c r="G403" s="7">
        <f>0.22*(F403+E403+D403)</f>
        <v>189.64000000000001</v>
      </c>
      <c r="H403" s="6">
        <f>G403*100/B396</f>
        <v>47.41</v>
      </c>
      <c r="I403" s="4"/>
    </row>
    <row r="404" spans="1:9" ht="18.75" x14ac:dyDescent="0.25">
      <c r="A404" s="48">
        <v>172</v>
      </c>
      <c r="B404" s="48">
        <v>250</v>
      </c>
      <c r="C404" s="4" t="s">
        <v>14</v>
      </c>
      <c r="D404" s="7">
        <v>109</v>
      </c>
      <c r="E404" s="7">
        <v>160</v>
      </c>
      <c r="F404" s="7">
        <v>130</v>
      </c>
      <c r="G404" s="7"/>
      <c r="H404" s="6"/>
      <c r="I404" s="4"/>
    </row>
    <row r="405" spans="1:9" ht="18.75" x14ac:dyDescent="0.25">
      <c r="A405" s="49"/>
      <c r="B405" s="49"/>
      <c r="C405" s="4" t="s">
        <v>15</v>
      </c>
      <c r="D405" s="7">
        <v>92</v>
      </c>
      <c r="E405" s="7">
        <v>90</v>
      </c>
      <c r="F405" s="7">
        <v>89</v>
      </c>
      <c r="G405" s="7"/>
      <c r="H405" s="6"/>
      <c r="I405" s="4"/>
    </row>
    <row r="406" spans="1:9" ht="18.75" x14ac:dyDescent="0.25">
      <c r="A406" s="50"/>
      <c r="B406" s="50"/>
      <c r="C406" s="4" t="s">
        <v>12</v>
      </c>
      <c r="D406" s="7">
        <f>D405+D404</f>
        <v>201</v>
      </c>
      <c r="E406" s="7">
        <f t="shared" ref="E406:F406" si="64">E405+E404</f>
        <v>250</v>
      </c>
      <c r="F406" s="7">
        <f t="shared" si="64"/>
        <v>219</v>
      </c>
      <c r="G406" s="7">
        <f>0.22*(F406+E406+D406)</f>
        <v>147.4</v>
      </c>
      <c r="H406" s="6">
        <f>G406*100/250</f>
        <v>58.96</v>
      </c>
      <c r="I406" s="4"/>
    </row>
    <row r="407" spans="1:9" ht="18.75" x14ac:dyDescent="0.25">
      <c r="A407" s="48" t="s">
        <v>266</v>
      </c>
      <c r="B407" s="48">
        <v>630</v>
      </c>
      <c r="C407" s="4" t="s">
        <v>267</v>
      </c>
      <c r="D407" s="7"/>
      <c r="E407" s="7"/>
      <c r="F407" s="7"/>
      <c r="G407" s="7"/>
      <c r="H407" s="6"/>
      <c r="I407" s="4"/>
    </row>
    <row r="408" spans="1:9" ht="18.75" x14ac:dyDescent="0.25">
      <c r="A408" s="49"/>
      <c r="B408" s="49"/>
      <c r="C408" s="4" t="s">
        <v>268</v>
      </c>
      <c r="D408" s="7"/>
      <c r="E408" s="7"/>
      <c r="F408" s="7"/>
      <c r="G408" s="7"/>
      <c r="H408" s="6"/>
      <c r="I408" s="4"/>
    </row>
    <row r="409" spans="1:9" ht="18.75" x14ac:dyDescent="0.25">
      <c r="A409" s="49"/>
      <c r="B409" s="49"/>
      <c r="C409" s="4" t="s">
        <v>269</v>
      </c>
      <c r="D409" s="7"/>
      <c r="E409" s="7"/>
      <c r="F409" s="7"/>
      <c r="G409" s="7"/>
      <c r="H409" s="6"/>
      <c r="I409" s="4"/>
    </row>
    <row r="410" spans="1:9" ht="18.75" x14ac:dyDescent="0.25">
      <c r="A410" s="49"/>
      <c r="B410" s="49"/>
      <c r="C410" s="4" t="s">
        <v>270</v>
      </c>
      <c r="D410" s="7"/>
      <c r="E410" s="7"/>
      <c r="F410" s="7"/>
      <c r="G410" s="7"/>
      <c r="H410" s="6"/>
      <c r="I410" s="4"/>
    </row>
    <row r="411" spans="1:9" ht="18.75" x14ac:dyDescent="0.25">
      <c r="A411" s="50"/>
      <c r="B411" s="50"/>
      <c r="C411" s="4" t="s">
        <v>12</v>
      </c>
      <c r="D411" s="7"/>
      <c r="E411" s="7"/>
      <c r="F411" s="7"/>
      <c r="G411" s="7"/>
      <c r="H411" s="6"/>
      <c r="I411" s="4"/>
    </row>
    <row r="412" spans="1:9" ht="18.75" x14ac:dyDescent="0.25">
      <c r="A412" s="48" t="s">
        <v>271</v>
      </c>
      <c r="B412" s="48">
        <v>630</v>
      </c>
      <c r="C412" s="4" t="s">
        <v>272</v>
      </c>
      <c r="D412" s="7"/>
      <c r="E412" s="7"/>
      <c r="F412" s="7"/>
      <c r="G412" s="7"/>
      <c r="H412" s="6"/>
      <c r="I412" s="4"/>
    </row>
    <row r="413" spans="1:9" ht="18.75" x14ac:dyDescent="0.25">
      <c r="A413" s="49"/>
      <c r="B413" s="49"/>
      <c r="C413" s="4" t="s">
        <v>273</v>
      </c>
      <c r="D413" s="7"/>
      <c r="E413" s="7"/>
      <c r="F413" s="7"/>
      <c r="G413" s="7"/>
      <c r="H413" s="6"/>
      <c r="I413" s="4"/>
    </row>
    <row r="414" spans="1:9" ht="18.75" x14ac:dyDescent="0.25">
      <c r="A414" s="49"/>
      <c r="B414" s="49"/>
      <c r="C414" s="4" t="s">
        <v>274</v>
      </c>
      <c r="D414" s="7"/>
      <c r="E414" s="7"/>
      <c r="F414" s="7"/>
      <c r="G414" s="7"/>
      <c r="H414" s="6"/>
      <c r="I414" s="4"/>
    </row>
    <row r="415" spans="1:9" ht="18.75" x14ac:dyDescent="0.25">
      <c r="A415" s="49"/>
      <c r="B415" s="49"/>
      <c r="C415" s="4" t="s">
        <v>270</v>
      </c>
      <c r="D415" s="7"/>
      <c r="E415" s="7"/>
      <c r="F415" s="7"/>
      <c r="G415" s="7"/>
      <c r="H415" s="6"/>
      <c r="I415" s="4"/>
    </row>
    <row r="416" spans="1:9" ht="18.75" x14ac:dyDescent="0.25">
      <c r="A416" s="50"/>
      <c r="B416" s="50"/>
      <c r="C416" s="4" t="s">
        <v>12</v>
      </c>
      <c r="D416" s="7"/>
      <c r="E416" s="7"/>
      <c r="F416" s="7"/>
      <c r="G416" s="7"/>
      <c r="H416" s="6"/>
      <c r="I416" s="4"/>
    </row>
    <row r="417" spans="1:9" ht="18.75" x14ac:dyDescent="0.25">
      <c r="A417" s="4" t="s">
        <v>275</v>
      </c>
      <c r="B417" s="4">
        <v>1600</v>
      </c>
      <c r="C417" s="4"/>
      <c r="D417" s="7"/>
      <c r="E417" s="7"/>
      <c r="F417" s="7"/>
      <c r="G417" s="7"/>
      <c r="H417" s="6"/>
      <c r="I417" s="4"/>
    </row>
    <row r="418" spans="1:9" ht="18.75" x14ac:dyDescent="0.25">
      <c r="A418" s="4" t="s">
        <v>276</v>
      </c>
      <c r="B418" s="4">
        <v>100</v>
      </c>
      <c r="C418" s="4"/>
      <c r="D418" s="7">
        <v>1</v>
      </c>
      <c r="E418" s="7">
        <v>1</v>
      </c>
      <c r="F418" s="7">
        <v>6</v>
      </c>
      <c r="G418" s="7">
        <f>0.22*(F418+E418+D418)</f>
        <v>1.76</v>
      </c>
      <c r="H418" s="6">
        <f>G418*100/B418</f>
        <v>1.76</v>
      </c>
      <c r="I418" s="4"/>
    </row>
    <row r="419" spans="1:9" ht="18.75" x14ac:dyDescent="0.25">
      <c r="A419" s="4" t="s">
        <v>277</v>
      </c>
      <c r="B419" s="4">
        <v>1600</v>
      </c>
      <c r="C419" s="4"/>
      <c r="D419" s="7"/>
      <c r="E419" s="7"/>
      <c r="F419" s="7"/>
      <c r="G419" s="7"/>
      <c r="H419" s="6"/>
      <c r="I419" s="4"/>
    </row>
    <row r="420" spans="1:9" ht="18.75" x14ac:dyDescent="0.25">
      <c r="A420" s="48" t="s">
        <v>278</v>
      </c>
      <c r="B420" s="48">
        <v>630</v>
      </c>
      <c r="C420" s="4" t="s">
        <v>279</v>
      </c>
      <c r="D420" s="7">
        <v>1</v>
      </c>
      <c r="E420" s="7">
        <v>1</v>
      </c>
      <c r="F420" s="7">
        <v>1</v>
      </c>
      <c r="G420" s="7"/>
      <c r="H420" s="6"/>
      <c r="I420" s="4"/>
    </row>
    <row r="421" spans="1:9" ht="18.75" x14ac:dyDescent="0.25">
      <c r="A421" s="49"/>
      <c r="B421" s="49"/>
      <c r="C421" s="4" t="s">
        <v>280</v>
      </c>
      <c r="D421" s="7">
        <v>0</v>
      </c>
      <c r="E421" s="7">
        <v>0</v>
      </c>
      <c r="F421" s="7">
        <v>0</v>
      </c>
      <c r="G421" s="7"/>
      <c r="H421" s="6"/>
      <c r="I421" s="4"/>
    </row>
    <row r="422" spans="1:9" ht="18.75" x14ac:dyDescent="0.25">
      <c r="A422" s="49"/>
      <c r="B422" s="49"/>
      <c r="C422" s="4" t="s">
        <v>281</v>
      </c>
      <c r="D422" s="7">
        <v>31</v>
      </c>
      <c r="E422" s="7">
        <v>55</v>
      </c>
      <c r="F422" s="7">
        <v>66</v>
      </c>
      <c r="G422" s="7"/>
      <c r="H422" s="6"/>
      <c r="I422" s="4"/>
    </row>
    <row r="423" spans="1:9" ht="18.75" x14ac:dyDescent="0.25">
      <c r="A423" s="49"/>
      <c r="B423" s="50"/>
      <c r="C423" s="4" t="s">
        <v>12</v>
      </c>
      <c r="D423" s="7">
        <f>D422+D421+D420</f>
        <v>32</v>
      </c>
      <c r="E423" s="7">
        <f t="shared" ref="E423:F423" si="65">E422+E421+E420</f>
        <v>56</v>
      </c>
      <c r="F423" s="7">
        <f t="shared" si="65"/>
        <v>67</v>
      </c>
      <c r="G423" s="7">
        <f>0.22*(F423+E423+D423)</f>
        <v>34.1</v>
      </c>
      <c r="H423" s="6">
        <f>G423*100/630</f>
        <v>5.412698412698413</v>
      </c>
      <c r="I423" s="4"/>
    </row>
    <row r="424" spans="1:9" ht="18.75" x14ac:dyDescent="0.25">
      <c r="A424" s="49"/>
      <c r="B424" s="48">
        <v>630</v>
      </c>
      <c r="C424" s="4" t="s">
        <v>279</v>
      </c>
      <c r="D424" s="7">
        <v>1</v>
      </c>
      <c r="E424" s="7">
        <v>1</v>
      </c>
      <c r="F424" s="7">
        <v>2</v>
      </c>
      <c r="G424" s="7"/>
      <c r="H424" s="6"/>
      <c r="I424" s="4"/>
    </row>
    <row r="425" spans="1:9" ht="18.75" x14ac:dyDescent="0.25">
      <c r="A425" s="49"/>
      <c r="B425" s="49"/>
      <c r="C425" s="4" t="s">
        <v>280</v>
      </c>
      <c r="D425" s="7">
        <v>63</v>
      </c>
      <c r="E425" s="7">
        <v>69</v>
      </c>
      <c r="F425" s="7">
        <v>80</v>
      </c>
      <c r="G425" s="7"/>
      <c r="H425" s="6"/>
      <c r="I425" s="4"/>
    </row>
    <row r="426" spans="1:9" ht="18.75" x14ac:dyDescent="0.25">
      <c r="A426" s="49"/>
      <c r="B426" s="49"/>
      <c r="C426" s="4" t="s">
        <v>281</v>
      </c>
      <c r="D426" s="7">
        <v>86</v>
      </c>
      <c r="E426" s="7">
        <v>80</v>
      </c>
      <c r="F426" s="7">
        <v>75</v>
      </c>
      <c r="G426" s="7"/>
      <c r="H426" s="6"/>
      <c r="I426" s="4"/>
    </row>
    <row r="427" spans="1:9" ht="18.75" x14ac:dyDescent="0.25">
      <c r="A427" s="50"/>
      <c r="B427" s="50"/>
      <c r="C427" s="4" t="s">
        <v>12</v>
      </c>
      <c r="D427" s="7">
        <f>D426+D425+D424</f>
        <v>150</v>
      </c>
      <c r="E427" s="7">
        <f t="shared" ref="E427:F427" si="66">E426+E425+E424</f>
        <v>150</v>
      </c>
      <c r="F427" s="7">
        <f t="shared" si="66"/>
        <v>157</v>
      </c>
      <c r="G427" s="7">
        <f>0.22*(F427+E427+D427)</f>
        <v>100.54</v>
      </c>
      <c r="H427" s="6">
        <f>G427*100/630</f>
        <v>15.958730158730159</v>
      </c>
      <c r="I427" s="4"/>
    </row>
    <row r="428" spans="1:9" ht="18.75" x14ac:dyDescent="0.25">
      <c r="A428" s="48" t="s">
        <v>282</v>
      </c>
      <c r="B428" s="48">
        <v>250</v>
      </c>
      <c r="C428" s="4" t="s">
        <v>54</v>
      </c>
      <c r="D428" s="7">
        <v>50</v>
      </c>
      <c r="E428" s="7">
        <v>45</v>
      </c>
      <c r="F428" s="7">
        <v>50</v>
      </c>
      <c r="G428" s="7"/>
      <c r="H428" s="6"/>
      <c r="I428" s="4"/>
    </row>
    <row r="429" spans="1:9" ht="18.75" x14ac:dyDescent="0.25">
      <c r="A429" s="49"/>
      <c r="B429" s="49"/>
      <c r="C429" s="4" t="s">
        <v>55</v>
      </c>
      <c r="D429" s="7">
        <v>29</v>
      </c>
      <c r="E429" s="7">
        <v>17</v>
      </c>
      <c r="F429" s="7">
        <v>6</v>
      </c>
      <c r="G429" s="7"/>
      <c r="H429" s="6"/>
      <c r="I429" s="4"/>
    </row>
    <row r="430" spans="1:9" ht="18.75" x14ac:dyDescent="0.25">
      <c r="A430" s="50"/>
      <c r="B430" s="50"/>
      <c r="C430" s="4" t="s">
        <v>12</v>
      </c>
      <c r="D430" s="7">
        <f>D429+D428</f>
        <v>79</v>
      </c>
      <c r="E430" s="7">
        <f t="shared" ref="E430:F430" si="67">E429+E428</f>
        <v>62</v>
      </c>
      <c r="F430" s="7">
        <f t="shared" si="67"/>
        <v>56</v>
      </c>
      <c r="G430" s="7">
        <f>0.22*(F430+E430+D430)</f>
        <v>43.34</v>
      </c>
      <c r="H430" s="6">
        <f>G430*100/250</f>
        <v>17.335999999999999</v>
      </c>
      <c r="I430" s="4"/>
    </row>
    <row r="431" spans="1:9" ht="18.75" x14ac:dyDescent="0.25">
      <c r="A431" s="4">
        <v>182</v>
      </c>
      <c r="B431" s="4">
        <v>630</v>
      </c>
      <c r="C431" s="4"/>
      <c r="D431" s="7"/>
      <c r="E431" s="7"/>
      <c r="F431" s="7"/>
      <c r="G431" s="7"/>
      <c r="H431" s="6"/>
      <c r="I431" s="4"/>
    </row>
    <row r="432" spans="1:9" ht="18.75" x14ac:dyDescent="0.25">
      <c r="A432" s="48">
        <v>183</v>
      </c>
      <c r="B432" s="48">
        <v>400</v>
      </c>
      <c r="C432" s="4" t="s">
        <v>283</v>
      </c>
      <c r="D432" s="7"/>
      <c r="E432" s="7"/>
      <c r="F432" s="7"/>
      <c r="G432" s="7"/>
      <c r="H432" s="6"/>
      <c r="I432" s="4"/>
    </row>
    <row r="433" spans="1:9" ht="18.75" x14ac:dyDescent="0.25">
      <c r="A433" s="49"/>
      <c r="B433" s="49"/>
      <c r="C433" s="4" t="s">
        <v>284</v>
      </c>
      <c r="D433" s="7"/>
      <c r="E433" s="7"/>
      <c r="F433" s="7"/>
      <c r="G433" s="7"/>
      <c r="H433" s="6"/>
      <c r="I433" s="4"/>
    </row>
    <row r="434" spans="1:9" ht="18.75" x14ac:dyDescent="0.25">
      <c r="A434" s="49"/>
      <c r="B434" s="49"/>
      <c r="C434" s="4" t="s">
        <v>285</v>
      </c>
      <c r="D434" s="7"/>
      <c r="E434" s="7"/>
      <c r="F434" s="7"/>
      <c r="G434" s="7"/>
      <c r="H434" s="6"/>
      <c r="I434" s="4"/>
    </row>
    <row r="435" spans="1:9" ht="18.75" x14ac:dyDescent="0.25">
      <c r="A435" s="50"/>
      <c r="B435" s="50"/>
      <c r="C435" s="4" t="s">
        <v>12</v>
      </c>
      <c r="D435" s="7"/>
      <c r="E435" s="7"/>
      <c r="F435" s="7"/>
      <c r="G435" s="7"/>
      <c r="H435" s="6"/>
      <c r="I435" s="4"/>
    </row>
    <row r="436" spans="1:9" ht="18.75" x14ac:dyDescent="0.25">
      <c r="A436" s="48" t="s">
        <v>286</v>
      </c>
      <c r="B436" s="48">
        <v>400</v>
      </c>
      <c r="C436" s="4" t="s">
        <v>226</v>
      </c>
      <c r="D436" s="7">
        <v>1</v>
      </c>
      <c r="E436" s="7">
        <v>1</v>
      </c>
      <c r="F436" s="7">
        <v>1</v>
      </c>
      <c r="G436" s="7"/>
      <c r="H436" s="6"/>
      <c r="I436" s="4"/>
    </row>
    <row r="437" spans="1:9" ht="18.75" x14ac:dyDescent="0.25">
      <c r="A437" s="49"/>
      <c r="B437" s="49"/>
      <c r="C437" s="4" t="s">
        <v>47</v>
      </c>
      <c r="D437" s="7">
        <v>25</v>
      </c>
      <c r="E437" s="7">
        <v>32</v>
      </c>
      <c r="F437" s="7">
        <v>46</v>
      </c>
      <c r="G437" s="7"/>
      <c r="H437" s="6"/>
      <c r="I437" s="4"/>
    </row>
    <row r="438" spans="1:9" ht="18.75" x14ac:dyDescent="0.25">
      <c r="A438" s="49"/>
      <c r="B438" s="49"/>
      <c r="C438" s="4" t="s">
        <v>260</v>
      </c>
      <c r="D438" s="7">
        <v>12</v>
      </c>
      <c r="E438" s="7">
        <v>10</v>
      </c>
      <c r="F438" s="7">
        <v>18</v>
      </c>
      <c r="G438" s="7"/>
      <c r="H438" s="6"/>
      <c r="I438" s="4"/>
    </row>
    <row r="439" spans="1:9" ht="18.75" x14ac:dyDescent="0.25">
      <c r="A439" s="49"/>
      <c r="B439" s="49"/>
      <c r="C439" s="4" t="s">
        <v>287</v>
      </c>
      <c r="D439" s="7">
        <v>10</v>
      </c>
      <c r="E439" s="7">
        <v>1</v>
      </c>
      <c r="F439" s="7">
        <v>1</v>
      </c>
      <c r="G439" s="7"/>
      <c r="H439" s="6"/>
      <c r="I439" s="4"/>
    </row>
    <row r="440" spans="1:9" ht="18.75" x14ac:dyDescent="0.25">
      <c r="A440" s="49"/>
      <c r="B440" s="49"/>
      <c r="C440" s="4" t="s">
        <v>288</v>
      </c>
      <c r="D440" s="7">
        <v>6</v>
      </c>
      <c r="E440" s="7">
        <v>10</v>
      </c>
      <c r="F440" s="7">
        <v>12</v>
      </c>
      <c r="G440" s="7"/>
      <c r="H440" s="6"/>
      <c r="I440" s="4"/>
    </row>
    <row r="441" spans="1:9" ht="18.75" x14ac:dyDescent="0.25">
      <c r="A441" s="50"/>
      <c r="B441" s="50"/>
      <c r="C441" s="4" t="s">
        <v>12</v>
      </c>
      <c r="D441" s="7">
        <f>D440+D439+D438+D437+D436</f>
        <v>54</v>
      </c>
      <c r="E441" s="7">
        <f t="shared" ref="E441:F441" si="68">E440+E439+E438+E437+E436</f>
        <v>54</v>
      </c>
      <c r="F441" s="7">
        <f t="shared" si="68"/>
        <v>78</v>
      </c>
      <c r="G441" s="7">
        <f>0.22*(F441+E441+D441)</f>
        <v>40.92</v>
      </c>
      <c r="H441" s="6">
        <f>G441*100/400</f>
        <v>10.23</v>
      </c>
      <c r="I441" s="4"/>
    </row>
    <row r="442" spans="1:9" ht="18.75" x14ac:dyDescent="0.25">
      <c r="A442" s="48">
        <v>185</v>
      </c>
      <c r="B442" s="48">
        <v>630</v>
      </c>
      <c r="C442" s="4" t="s">
        <v>289</v>
      </c>
      <c r="D442" s="7"/>
      <c r="E442" s="7"/>
      <c r="F442" s="7"/>
      <c r="G442" s="7"/>
      <c r="H442" s="6"/>
      <c r="I442" s="4"/>
    </row>
    <row r="443" spans="1:9" ht="18.75" x14ac:dyDescent="0.25">
      <c r="A443" s="49"/>
      <c r="B443" s="49"/>
      <c r="C443" s="4" t="s">
        <v>290</v>
      </c>
      <c r="D443" s="7"/>
      <c r="E443" s="7"/>
      <c r="F443" s="7"/>
      <c r="G443" s="7"/>
      <c r="H443" s="6"/>
      <c r="I443" s="4"/>
    </row>
    <row r="444" spans="1:9" ht="18.75" x14ac:dyDescent="0.25">
      <c r="A444" s="49"/>
      <c r="B444" s="49"/>
      <c r="C444" s="4" t="s">
        <v>291</v>
      </c>
      <c r="D444" s="7"/>
      <c r="E444" s="7"/>
      <c r="F444" s="7"/>
      <c r="G444" s="7"/>
      <c r="H444" s="6"/>
      <c r="I444" s="4"/>
    </row>
    <row r="445" spans="1:9" ht="18.75" x14ac:dyDescent="0.25">
      <c r="A445" s="49"/>
      <c r="B445" s="49"/>
      <c r="C445" s="4" t="s">
        <v>292</v>
      </c>
      <c r="D445" s="7"/>
      <c r="E445" s="7"/>
      <c r="F445" s="7"/>
      <c r="G445" s="7"/>
      <c r="H445" s="6"/>
      <c r="I445" s="4"/>
    </row>
    <row r="446" spans="1:9" ht="18.75" x14ac:dyDescent="0.25">
      <c r="A446" s="49"/>
      <c r="B446" s="49"/>
      <c r="C446" s="4" t="s">
        <v>293</v>
      </c>
      <c r="D446" s="7"/>
      <c r="E446" s="7"/>
      <c r="F446" s="7"/>
      <c r="G446" s="7"/>
      <c r="H446" s="6"/>
      <c r="I446" s="4"/>
    </row>
    <row r="447" spans="1:9" ht="18.75" x14ac:dyDescent="0.25">
      <c r="A447" s="49"/>
      <c r="B447" s="49"/>
      <c r="C447" s="4" t="s">
        <v>294</v>
      </c>
      <c r="D447" s="7"/>
      <c r="E447" s="7"/>
      <c r="F447" s="7"/>
      <c r="G447" s="7"/>
      <c r="H447" s="6"/>
      <c r="I447" s="4"/>
    </row>
    <row r="448" spans="1:9" ht="18.75" x14ac:dyDescent="0.25">
      <c r="A448" s="49"/>
      <c r="B448" s="49"/>
      <c r="C448" s="4" t="s">
        <v>12</v>
      </c>
      <c r="D448" s="7"/>
      <c r="E448" s="7"/>
      <c r="F448" s="7"/>
      <c r="G448" s="7"/>
      <c r="H448" s="6"/>
      <c r="I448" s="4"/>
    </row>
    <row r="449" spans="1:9" ht="18.75" x14ac:dyDescent="0.25">
      <c r="A449" s="4" t="s">
        <v>296</v>
      </c>
      <c r="B449" s="4">
        <v>40</v>
      </c>
      <c r="C449" s="4"/>
      <c r="D449" s="7"/>
      <c r="E449" s="7"/>
      <c r="F449" s="7"/>
      <c r="G449" s="7"/>
      <c r="H449" s="6"/>
      <c r="I449" s="4"/>
    </row>
    <row r="450" spans="1:9" ht="18.75" x14ac:dyDescent="0.25">
      <c r="A450" s="48">
        <v>188</v>
      </c>
      <c r="B450" s="48">
        <v>250</v>
      </c>
      <c r="C450" s="4" t="s">
        <v>14</v>
      </c>
      <c r="D450" s="7">
        <v>133</v>
      </c>
      <c r="E450" s="7">
        <v>256</v>
      </c>
      <c r="F450" s="7">
        <v>147</v>
      </c>
      <c r="G450" s="7"/>
      <c r="H450" s="6"/>
      <c r="I450" s="4"/>
    </row>
    <row r="451" spans="1:9" ht="18.75" x14ac:dyDescent="0.25">
      <c r="A451" s="49"/>
      <c r="B451" s="49"/>
      <c r="C451" s="4" t="s">
        <v>15</v>
      </c>
      <c r="D451" s="7">
        <v>39</v>
      </c>
      <c r="E451" s="7">
        <v>35</v>
      </c>
      <c r="F451" s="7">
        <v>61</v>
      </c>
      <c r="G451" s="7"/>
      <c r="H451" s="6"/>
      <c r="I451" s="4"/>
    </row>
    <row r="452" spans="1:9" ht="18.75" x14ac:dyDescent="0.25">
      <c r="A452" s="50"/>
      <c r="B452" s="50"/>
      <c r="C452" s="4" t="s">
        <v>12</v>
      </c>
      <c r="D452" s="7">
        <f>D451+D450</f>
        <v>172</v>
      </c>
      <c r="E452" s="7">
        <f t="shared" ref="E452:F452" si="69">E451+E450</f>
        <v>291</v>
      </c>
      <c r="F452" s="7">
        <f t="shared" si="69"/>
        <v>208</v>
      </c>
      <c r="G452" s="7">
        <f>0.22*(F452+E452+D452)</f>
        <v>147.62</v>
      </c>
      <c r="H452" s="6">
        <f>G452*100/250</f>
        <v>59.048000000000002</v>
      </c>
      <c r="I452" s="4"/>
    </row>
    <row r="453" spans="1:9" ht="18.75" x14ac:dyDescent="0.25">
      <c r="A453" s="48" t="s">
        <v>389</v>
      </c>
      <c r="B453" s="48">
        <v>250</v>
      </c>
      <c r="C453" s="4" t="s">
        <v>258</v>
      </c>
      <c r="D453" s="7">
        <v>0</v>
      </c>
      <c r="E453" s="7">
        <v>0</v>
      </c>
      <c r="F453" s="7">
        <v>2</v>
      </c>
      <c r="G453" s="7"/>
      <c r="H453" s="6"/>
      <c r="I453" s="4"/>
    </row>
    <row r="454" spans="1:9" ht="18.75" x14ac:dyDescent="0.25">
      <c r="A454" s="49"/>
      <c r="B454" s="49"/>
      <c r="C454" s="4" t="s">
        <v>297</v>
      </c>
      <c r="D454" s="7">
        <v>13</v>
      </c>
      <c r="E454" s="7">
        <v>4</v>
      </c>
      <c r="F454" s="7">
        <v>22</v>
      </c>
      <c r="G454" s="7"/>
      <c r="H454" s="6"/>
      <c r="I454" s="4"/>
    </row>
    <row r="455" spans="1:9" ht="18.75" x14ac:dyDescent="0.25">
      <c r="A455" s="49"/>
      <c r="B455" s="49"/>
      <c r="C455" s="4" t="s">
        <v>298</v>
      </c>
      <c r="D455" s="7">
        <v>10</v>
      </c>
      <c r="E455" s="7">
        <v>21</v>
      </c>
      <c r="F455" s="7">
        <v>22</v>
      </c>
      <c r="G455" s="7"/>
      <c r="H455" s="6"/>
      <c r="I455" s="4"/>
    </row>
    <row r="456" spans="1:9" ht="18.75" x14ac:dyDescent="0.25">
      <c r="A456" s="50"/>
      <c r="B456" s="50"/>
      <c r="C456" s="4" t="s">
        <v>12</v>
      </c>
      <c r="D456" s="7">
        <f>D455+D454+D453</f>
        <v>23</v>
      </c>
      <c r="E456" s="7">
        <f t="shared" ref="E456:F456" si="70">E455+E454+E453</f>
        <v>25</v>
      </c>
      <c r="F456" s="7">
        <f t="shared" si="70"/>
        <v>46</v>
      </c>
      <c r="G456" s="7">
        <f>0.22*(F456+E456+D456)</f>
        <v>20.68</v>
      </c>
      <c r="H456" s="6">
        <f>G456*100/250</f>
        <v>8.2720000000000002</v>
      </c>
      <c r="I456" s="4"/>
    </row>
    <row r="457" spans="1:9" ht="18.75" x14ac:dyDescent="0.25">
      <c r="A457" s="48" t="s">
        <v>390</v>
      </c>
      <c r="B457" s="48">
        <v>250</v>
      </c>
      <c r="C457" s="4" t="s">
        <v>19</v>
      </c>
      <c r="D457" s="7">
        <v>3</v>
      </c>
      <c r="E457" s="7">
        <v>7</v>
      </c>
      <c r="F457" s="7">
        <v>5</v>
      </c>
      <c r="G457" s="7"/>
      <c r="H457" s="6"/>
      <c r="I457" s="4"/>
    </row>
    <row r="458" spans="1:9" ht="18.75" x14ac:dyDescent="0.25">
      <c r="A458" s="49"/>
      <c r="B458" s="49"/>
      <c r="C458" s="4" t="s">
        <v>20</v>
      </c>
      <c r="D458" s="7">
        <v>3</v>
      </c>
      <c r="E458" s="7">
        <v>15</v>
      </c>
      <c r="F458" s="7">
        <v>6</v>
      </c>
      <c r="G458" s="7"/>
      <c r="H458" s="6"/>
      <c r="I458" s="4"/>
    </row>
    <row r="459" spans="1:9" ht="18.75" x14ac:dyDescent="0.25">
      <c r="A459" s="49"/>
      <c r="B459" s="49"/>
      <c r="C459" s="4" t="s">
        <v>206</v>
      </c>
      <c r="D459" s="7">
        <v>7</v>
      </c>
      <c r="E459" s="7">
        <v>3</v>
      </c>
      <c r="F459" s="7">
        <v>9</v>
      </c>
      <c r="G459" s="7"/>
      <c r="H459" s="6"/>
      <c r="I459" s="4"/>
    </row>
    <row r="460" spans="1:9" ht="18.75" x14ac:dyDescent="0.25">
      <c r="A460" s="49"/>
      <c r="B460" s="49"/>
      <c r="C460" s="4" t="s">
        <v>299</v>
      </c>
      <c r="D460" s="7">
        <v>8</v>
      </c>
      <c r="E460" s="7">
        <v>8</v>
      </c>
      <c r="F460" s="7">
        <v>9</v>
      </c>
      <c r="G460" s="7"/>
      <c r="H460" s="6"/>
      <c r="I460" s="4"/>
    </row>
    <row r="461" spans="1:9" ht="18.75" x14ac:dyDescent="0.25">
      <c r="A461" s="50"/>
      <c r="B461" s="50"/>
      <c r="C461" s="4" t="s">
        <v>12</v>
      </c>
      <c r="D461" s="7">
        <f>D460+D459+D458+D457</f>
        <v>21</v>
      </c>
      <c r="E461" s="7">
        <f t="shared" ref="E461:F461" si="71">E460+E459+E458+E457</f>
        <v>33</v>
      </c>
      <c r="F461" s="7">
        <f t="shared" si="71"/>
        <v>29</v>
      </c>
      <c r="G461" s="7">
        <f>0.22*(F461+E461+D461)</f>
        <v>18.260000000000002</v>
      </c>
      <c r="H461" s="6">
        <f>G461*100/250</f>
        <v>7.3040000000000012</v>
      </c>
      <c r="I461" s="4"/>
    </row>
    <row r="462" spans="1:9" ht="18.75" x14ac:dyDescent="0.25">
      <c r="A462" s="48" t="s">
        <v>391</v>
      </c>
      <c r="B462" s="48">
        <v>250</v>
      </c>
      <c r="C462" s="4" t="s">
        <v>19</v>
      </c>
      <c r="D462" s="7">
        <v>10</v>
      </c>
      <c r="E462" s="7">
        <v>7</v>
      </c>
      <c r="F462" s="7">
        <v>12</v>
      </c>
      <c r="G462" s="7"/>
      <c r="H462" s="6"/>
      <c r="I462" s="4"/>
    </row>
    <row r="463" spans="1:9" ht="18.75" x14ac:dyDescent="0.25">
      <c r="A463" s="49"/>
      <c r="B463" s="49"/>
      <c r="C463" s="4" t="s">
        <v>20</v>
      </c>
      <c r="D463" s="7">
        <v>58</v>
      </c>
      <c r="E463" s="7">
        <v>42</v>
      </c>
      <c r="F463" s="7">
        <v>46</v>
      </c>
      <c r="G463" s="7"/>
      <c r="H463" s="6"/>
      <c r="I463" s="4"/>
    </row>
    <row r="464" spans="1:9" ht="18.75" x14ac:dyDescent="0.25">
      <c r="A464" s="49"/>
      <c r="B464" s="49"/>
      <c r="C464" s="4" t="s">
        <v>21</v>
      </c>
      <c r="D464" s="7">
        <v>10</v>
      </c>
      <c r="E464" s="7">
        <v>7</v>
      </c>
      <c r="F464" s="7">
        <v>12</v>
      </c>
      <c r="G464" s="7"/>
      <c r="H464" s="6"/>
      <c r="I464" s="4"/>
    </row>
    <row r="465" spans="1:9" ht="18.75" x14ac:dyDescent="0.25">
      <c r="A465" s="49"/>
      <c r="B465" s="49"/>
      <c r="C465" s="4" t="s">
        <v>22</v>
      </c>
      <c r="D465" s="7">
        <v>55</v>
      </c>
      <c r="E465" s="7">
        <v>67</v>
      </c>
      <c r="F465" s="7">
        <v>69</v>
      </c>
      <c r="G465" s="7"/>
      <c r="H465" s="6"/>
      <c r="I465" s="4"/>
    </row>
    <row r="466" spans="1:9" ht="18.75" x14ac:dyDescent="0.25">
      <c r="A466" s="49"/>
      <c r="B466" s="49"/>
      <c r="C466" s="4" t="s">
        <v>300</v>
      </c>
      <c r="D466" s="7">
        <v>0</v>
      </c>
      <c r="E466" s="7">
        <v>0</v>
      </c>
      <c r="F466" s="7">
        <v>0</v>
      </c>
      <c r="G466" s="7"/>
      <c r="H466" s="6"/>
      <c r="I466" s="4"/>
    </row>
    <row r="467" spans="1:9" ht="18.75" x14ac:dyDescent="0.25">
      <c r="A467" s="50"/>
      <c r="B467" s="50"/>
      <c r="C467" s="4" t="s">
        <v>12</v>
      </c>
      <c r="D467" s="7">
        <f>D466+D465+D464+D463+D462</f>
        <v>133</v>
      </c>
      <c r="E467" s="7">
        <f t="shared" ref="E467:F467" si="72">E466+E465+E464+E463+E462</f>
        <v>123</v>
      </c>
      <c r="F467" s="7">
        <f t="shared" si="72"/>
        <v>139</v>
      </c>
      <c r="G467" s="7">
        <f>0.22*(F467+E467+D467)</f>
        <v>86.9</v>
      </c>
      <c r="H467" s="6">
        <f>G467*100/250</f>
        <v>34.76</v>
      </c>
      <c r="I467" s="4"/>
    </row>
    <row r="468" spans="1:9" ht="18.75" x14ac:dyDescent="0.25">
      <c r="A468" s="48" t="s">
        <v>392</v>
      </c>
      <c r="B468" s="48">
        <v>250</v>
      </c>
      <c r="C468" s="4" t="s">
        <v>226</v>
      </c>
      <c r="D468" s="7">
        <v>2</v>
      </c>
      <c r="E468" s="7">
        <v>14</v>
      </c>
      <c r="F468" s="7">
        <v>16</v>
      </c>
      <c r="G468" s="7"/>
      <c r="H468" s="6"/>
      <c r="I468" s="4"/>
    </row>
    <row r="469" spans="1:9" ht="18.75" x14ac:dyDescent="0.25">
      <c r="A469" s="49"/>
      <c r="B469" s="49"/>
      <c r="C469" s="4" t="s">
        <v>301</v>
      </c>
      <c r="D469" s="7">
        <v>5</v>
      </c>
      <c r="E469" s="7">
        <v>64</v>
      </c>
      <c r="F469" s="7">
        <v>20</v>
      </c>
      <c r="G469" s="7"/>
      <c r="H469" s="6"/>
      <c r="I469" s="4"/>
    </row>
    <row r="470" spans="1:9" ht="18.75" x14ac:dyDescent="0.25">
      <c r="A470" s="49"/>
      <c r="B470" s="49"/>
      <c r="C470" s="4" t="s">
        <v>302</v>
      </c>
      <c r="D470" s="7">
        <v>0</v>
      </c>
      <c r="E470" s="7">
        <v>0</v>
      </c>
      <c r="F470" s="7">
        <v>0</v>
      </c>
      <c r="G470" s="7"/>
      <c r="H470" s="6"/>
      <c r="I470" s="4"/>
    </row>
    <row r="471" spans="1:9" ht="18.75" x14ac:dyDescent="0.25">
      <c r="A471" s="50"/>
      <c r="B471" s="50"/>
      <c r="C471" s="4" t="s">
        <v>12</v>
      </c>
      <c r="D471" s="7">
        <f>D470+D469+D468</f>
        <v>7</v>
      </c>
      <c r="E471" s="7">
        <f t="shared" ref="E471:F471" si="73">E470+E469+E468</f>
        <v>78</v>
      </c>
      <c r="F471" s="7">
        <f t="shared" si="73"/>
        <v>36</v>
      </c>
      <c r="G471" s="7">
        <f>0.22*(F471+E471+D471)</f>
        <v>26.62</v>
      </c>
      <c r="H471" s="6">
        <f>G471*100/250</f>
        <v>10.648</v>
      </c>
      <c r="I471" s="4"/>
    </row>
    <row r="472" spans="1:9" ht="18.75" x14ac:dyDescent="0.25">
      <c r="A472" s="48" t="s">
        <v>393</v>
      </c>
      <c r="B472" s="48">
        <v>250</v>
      </c>
      <c r="C472" s="4" t="s">
        <v>54</v>
      </c>
      <c r="D472" s="7">
        <v>15</v>
      </c>
      <c r="E472" s="7">
        <v>7</v>
      </c>
      <c r="F472" s="7">
        <v>17</v>
      </c>
      <c r="G472" s="7"/>
      <c r="H472" s="6"/>
      <c r="I472" s="4"/>
    </row>
    <row r="473" spans="1:9" ht="18.75" x14ac:dyDescent="0.25">
      <c r="A473" s="49"/>
      <c r="B473" s="49"/>
      <c r="C473" s="4" t="s">
        <v>20</v>
      </c>
      <c r="D473" s="7">
        <v>10</v>
      </c>
      <c r="E473" s="7">
        <v>8</v>
      </c>
      <c r="F473" s="7">
        <v>23</v>
      </c>
      <c r="G473" s="7"/>
      <c r="H473" s="6"/>
      <c r="I473" s="4"/>
    </row>
    <row r="474" spans="1:9" ht="18.75" x14ac:dyDescent="0.25">
      <c r="A474" s="49"/>
      <c r="B474" s="49"/>
      <c r="C474" s="4" t="s">
        <v>301</v>
      </c>
      <c r="D474" s="7">
        <v>3</v>
      </c>
      <c r="E474" s="7">
        <v>19</v>
      </c>
      <c r="F474" s="7">
        <v>12</v>
      </c>
      <c r="G474" s="7"/>
      <c r="H474" s="6"/>
      <c r="I474" s="4"/>
    </row>
    <row r="475" spans="1:9" ht="18.75" x14ac:dyDescent="0.25">
      <c r="A475" s="50"/>
      <c r="B475" s="50"/>
      <c r="C475" s="4" t="s">
        <v>12</v>
      </c>
      <c r="D475" s="7">
        <f>D474+D473+D472</f>
        <v>28</v>
      </c>
      <c r="E475" s="7">
        <f t="shared" ref="E475:F475" si="74">E474+E473+E472</f>
        <v>34</v>
      </c>
      <c r="F475" s="7">
        <f t="shared" si="74"/>
        <v>52</v>
      </c>
      <c r="G475" s="7">
        <f>0.22*(F475+E475+D475)</f>
        <v>25.080000000000002</v>
      </c>
      <c r="H475" s="6">
        <f>G475*100/250</f>
        <v>10.032</v>
      </c>
      <c r="I475" s="4"/>
    </row>
    <row r="476" spans="1:9" ht="18.75" x14ac:dyDescent="0.25">
      <c r="A476" s="48" t="s">
        <v>394</v>
      </c>
      <c r="B476" s="48">
        <v>250</v>
      </c>
      <c r="C476" s="4" t="s">
        <v>14</v>
      </c>
      <c r="D476" s="7">
        <v>13</v>
      </c>
      <c r="E476" s="7">
        <v>20</v>
      </c>
      <c r="F476" s="7">
        <v>13</v>
      </c>
      <c r="G476" s="7"/>
      <c r="H476" s="6"/>
      <c r="I476" s="4"/>
    </row>
    <row r="477" spans="1:9" ht="18.75" x14ac:dyDescent="0.25">
      <c r="A477" s="49"/>
      <c r="B477" s="49"/>
      <c r="C477" s="4" t="s">
        <v>15</v>
      </c>
      <c r="D477" s="7">
        <v>0</v>
      </c>
      <c r="E477" s="7">
        <v>0</v>
      </c>
      <c r="F477" s="7">
        <v>2</v>
      </c>
      <c r="G477" s="7"/>
      <c r="H477" s="6"/>
      <c r="I477" s="4"/>
    </row>
    <row r="478" spans="1:9" ht="18.75" x14ac:dyDescent="0.25">
      <c r="A478" s="49"/>
      <c r="B478" s="49"/>
      <c r="C478" s="4" t="s">
        <v>16</v>
      </c>
      <c r="D478" s="7">
        <v>13</v>
      </c>
      <c r="E478" s="7">
        <v>17</v>
      </c>
      <c r="F478" s="7">
        <v>29</v>
      </c>
      <c r="G478" s="7"/>
      <c r="H478" s="6"/>
      <c r="I478" s="4"/>
    </row>
    <row r="479" spans="1:9" ht="18.75" x14ac:dyDescent="0.25">
      <c r="A479" s="49"/>
      <c r="B479" s="49"/>
      <c r="C479" s="4" t="s">
        <v>17</v>
      </c>
      <c r="D479" s="7">
        <v>6</v>
      </c>
      <c r="E479" s="7">
        <v>1</v>
      </c>
      <c r="F479" s="7">
        <v>10</v>
      </c>
      <c r="G479" s="7"/>
      <c r="H479" s="6"/>
      <c r="I479" s="4"/>
    </row>
    <row r="480" spans="1:9" ht="18.75" x14ac:dyDescent="0.25">
      <c r="A480" s="50"/>
      <c r="B480" s="50"/>
      <c r="C480" s="4" t="s">
        <v>12</v>
      </c>
      <c r="D480" s="7">
        <f>D479+D478+D477+D476</f>
        <v>32</v>
      </c>
      <c r="E480" s="7">
        <f t="shared" ref="E480:F480" si="75">E479+E478+E477+E476</f>
        <v>38</v>
      </c>
      <c r="F480" s="7">
        <f t="shared" si="75"/>
        <v>54</v>
      </c>
      <c r="G480" s="7">
        <f>0.22*(F480+E480+D480)</f>
        <v>27.28</v>
      </c>
      <c r="H480" s="6">
        <f>G480*100/250</f>
        <v>10.912000000000001</v>
      </c>
      <c r="I480" s="4"/>
    </row>
    <row r="481" spans="1:9" ht="18.75" x14ac:dyDescent="0.25">
      <c r="A481" s="48" t="s">
        <v>303</v>
      </c>
      <c r="B481" s="48">
        <v>400</v>
      </c>
      <c r="C481" s="4" t="s">
        <v>304</v>
      </c>
      <c r="D481" s="7">
        <v>311</v>
      </c>
      <c r="E481" s="7">
        <v>200</v>
      </c>
      <c r="F481" s="7">
        <v>140</v>
      </c>
      <c r="G481" s="7"/>
      <c r="H481" s="6"/>
      <c r="I481" s="4"/>
    </row>
    <row r="482" spans="1:9" ht="18.75" x14ac:dyDescent="0.25">
      <c r="A482" s="49"/>
      <c r="B482" s="49"/>
      <c r="C482" s="4" t="s">
        <v>305</v>
      </c>
      <c r="D482" s="7">
        <v>50</v>
      </c>
      <c r="E482" s="7">
        <v>58</v>
      </c>
      <c r="F482" s="7">
        <v>51</v>
      </c>
      <c r="G482" s="7"/>
      <c r="H482" s="6"/>
      <c r="I482" s="4"/>
    </row>
    <row r="483" spans="1:9" ht="18.75" x14ac:dyDescent="0.25">
      <c r="A483" s="49"/>
      <c r="B483" s="49"/>
      <c r="C483" s="4" t="s">
        <v>214</v>
      </c>
      <c r="D483" s="7">
        <v>159</v>
      </c>
      <c r="E483" s="7">
        <v>130</v>
      </c>
      <c r="F483" s="7">
        <v>119</v>
      </c>
      <c r="G483" s="7"/>
      <c r="H483" s="6"/>
      <c r="I483" s="4"/>
    </row>
    <row r="484" spans="1:9" ht="18.75" x14ac:dyDescent="0.25">
      <c r="A484" s="49"/>
      <c r="B484" s="49"/>
      <c r="C484" s="4" t="s">
        <v>306</v>
      </c>
      <c r="D484" s="7">
        <v>223</v>
      </c>
      <c r="E484" s="7">
        <v>260</v>
      </c>
      <c r="F484" s="7">
        <v>173</v>
      </c>
      <c r="G484" s="7"/>
      <c r="H484" s="6"/>
      <c r="I484" s="4"/>
    </row>
    <row r="485" spans="1:9" ht="18.75" x14ac:dyDescent="0.25">
      <c r="A485" s="50"/>
      <c r="B485" s="50"/>
      <c r="C485" s="4" t="s">
        <v>12</v>
      </c>
      <c r="D485" s="7">
        <f>D484+D483+D482+D481</f>
        <v>743</v>
      </c>
      <c r="E485" s="7">
        <f t="shared" ref="E485:F485" si="76">E484+E483+E482+E481</f>
        <v>648</v>
      </c>
      <c r="F485" s="7">
        <f t="shared" si="76"/>
        <v>483</v>
      </c>
      <c r="G485" s="7">
        <f>0.22*(F485+E485+D485)</f>
        <v>412.28000000000003</v>
      </c>
      <c r="H485" s="6">
        <f>G485*100/400</f>
        <v>103.07</v>
      </c>
      <c r="I485" s="4"/>
    </row>
    <row r="486" spans="1:9" ht="18.75" x14ac:dyDescent="0.25">
      <c r="A486" s="48" t="s">
        <v>307</v>
      </c>
      <c r="B486" s="48">
        <v>250</v>
      </c>
      <c r="C486" s="4" t="s">
        <v>255</v>
      </c>
      <c r="D486" s="7">
        <v>152</v>
      </c>
      <c r="E486" s="7">
        <v>119</v>
      </c>
      <c r="F486" s="7">
        <v>149</v>
      </c>
      <c r="G486" s="7"/>
      <c r="H486" s="6"/>
      <c r="I486" s="4"/>
    </row>
    <row r="487" spans="1:9" ht="18.75" x14ac:dyDescent="0.25">
      <c r="A487" s="49"/>
      <c r="B487" s="49"/>
      <c r="C487" s="4" t="s">
        <v>308</v>
      </c>
      <c r="D487" s="7">
        <v>109</v>
      </c>
      <c r="E487" s="7">
        <v>107</v>
      </c>
      <c r="F487" s="7">
        <v>100</v>
      </c>
      <c r="G487" s="7"/>
      <c r="H487" s="6"/>
      <c r="I487" s="4"/>
    </row>
    <row r="488" spans="1:9" ht="18.75" x14ac:dyDescent="0.25">
      <c r="A488" s="49"/>
      <c r="B488" s="49"/>
      <c r="C488" s="4" t="s">
        <v>309</v>
      </c>
      <c r="D488" s="7">
        <v>143</v>
      </c>
      <c r="E488" s="7">
        <v>134</v>
      </c>
      <c r="F488" s="7">
        <v>56</v>
      </c>
      <c r="G488" s="7"/>
      <c r="H488" s="6"/>
      <c r="I488" s="4"/>
    </row>
    <row r="489" spans="1:9" ht="18.75" x14ac:dyDescent="0.25">
      <c r="A489" s="49"/>
      <c r="B489" s="49"/>
      <c r="C489" s="4" t="s">
        <v>310</v>
      </c>
      <c r="D489" s="7">
        <v>152</v>
      </c>
      <c r="E489" s="7">
        <v>130</v>
      </c>
      <c r="F489" s="7">
        <v>220</v>
      </c>
      <c r="G489" s="7"/>
      <c r="H489" s="6"/>
      <c r="I489" s="4"/>
    </row>
    <row r="490" spans="1:9" ht="18.75" x14ac:dyDescent="0.25">
      <c r="A490" s="50"/>
      <c r="B490" s="50"/>
      <c r="C490" s="4" t="s">
        <v>12</v>
      </c>
      <c r="D490" s="7">
        <f>D489+D488+D487+D486</f>
        <v>556</v>
      </c>
      <c r="E490" s="7">
        <f t="shared" ref="E490:F490" si="77">E489+E488+E487+E486</f>
        <v>490</v>
      </c>
      <c r="F490" s="7">
        <f t="shared" si="77"/>
        <v>525</v>
      </c>
      <c r="G490" s="7">
        <f>0.22*(F490+E490+D490)</f>
        <v>345.62</v>
      </c>
      <c r="H490" s="6">
        <f>G490*100/250</f>
        <v>138.24799999999999</v>
      </c>
      <c r="I490" s="4"/>
    </row>
    <row r="491" spans="1:9" ht="18.75" x14ac:dyDescent="0.25">
      <c r="A491" s="48" t="s">
        <v>311</v>
      </c>
      <c r="B491" s="48">
        <v>630</v>
      </c>
      <c r="C491" s="4" t="s">
        <v>312</v>
      </c>
      <c r="D491" s="7">
        <v>340</v>
      </c>
      <c r="E491" s="7">
        <v>300</v>
      </c>
      <c r="F491" s="7">
        <v>260</v>
      </c>
      <c r="G491" s="7"/>
      <c r="H491" s="6"/>
      <c r="I491" s="4"/>
    </row>
    <row r="492" spans="1:9" ht="18.75" x14ac:dyDescent="0.25">
      <c r="A492" s="49"/>
      <c r="B492" s="49"/>
      <c r="C492" s="4" t="s">
        <v>308</v>
      </c>
      <c r="D492" s="7">
        <v>300</v>
      </c>
      <c r="E492" s="7">
        <v>260</v>
      </c>
      <c r="F492" s="7">
        <v>240</v>
      </c>
      <c r="G492" s="7"/>
      <c r="H492" s="6"/>
      <c r="I492" s="4"/>
    </row>
    <row r="493" spans="1:9" ht="18.75" x14ac:dyDescent="0.25">
      <c r="A493" s="49"/>
      <c r="B493" s="49"/>
      <c r="C493" s="4" t="s">
        <v>313</v>
      </c>
      <c r="D493" s="7">
        <v>310</v>
      </c>
      <c r="E493" s="7">
        <v>290</v>
      </c>
      <c r="F493" s="7">
        <v>200</v>
      </c>
      <c r="G493" s="7" t="s">
        <v>395</v>
      </c>
      <c r="H493" s="6"/>
      <c r="I493" s="4"/>
    </row>
    <row r="494" spans="1:9" ht="18.75" x14ac:dyDescent="0.25">
      <c r="A494" s="49"/>
      <c r="B494" s="49"/>
      <c r="C494" s="4" t="s">
        <v>314</v>
      </c>
      <c r="D494" s="7">
        <v>30</v>
      </c>
      <c r="E494" s="7">
        <v>0</v>
      </c>
      <c r="F494" s="7">
        <v>0</v>
      </c>
      <c r="G494" s="7"/>
      <c r="H494" s="6"/>
      <c r="I494" s="4"/>
    </row>
    <row r="495" spans="1:9" ht="18.75" x14ac:dyDescent="0.25">
      <c r="A495" s="50"/>
      <c r="B495" s="50"/>
      <c r="C495" s="4" t="s">
        <v>12</v>
      </c>
      <c r="D495" s="7">
        <v>980</v>
      </c>
      <c r="E495" s="7">
        <f t="shared" ref="E495" si="78">E494+E493+E492+E491</f>
        <v>850</v>
      </c>
      <c r="F495" s="7">
        <v>700</v>
      </c>
      <c r="G495" s="7">
        <f>0.22*(F495+E495+D495)</f>
        <v>556.6</v>
      </c>
      <c r="H495" s="6">
        <f>G495*100/630</f>
        <v>88.349206349206355</v>
      </c>
      <c r="I495" s="4"/>
    </row>
    <row r="496" spans="1:9" ht="18.75" x14ac:dyDescent="0.25">
      <c r="A496" s="48">
        <v>198</v>
      </c>
      <c r="B496" s="48">
        <v>250</v>
      </c>
      <c r="C496" s="4" t="s">
        <v>202</v>
      </c>
      <c r="D496" s="7">
        <v>14</v>
      </c>
      <c r="E496" s="7">
        <v>13</v>
      </c>
      <c r="F496" s="7">
        <v>13</v>
      </c>
      <c r="G496" s="7"/>
      <c r="H496" s="6"/>
      <c r="I496" s="4"/>
    </row>
    <row r="497" spans="1:9" ht="18.75" x14ac:dyDescent="0.25">
      <c r="A497" s="49"/>
      <c r="B497" s="49"/>
      <c r="C497" s="4" t="s">
        <v>55</v>
      </c>
      <c r="D497" s="7">
        <v>0</v>
      </c>
      <c r="E497" s="7">
        <v>0</v>
      </c>
      <c r="F497" s="7">
        <v>0</v>
      </c>
      <c r="G497" s="7"/>
      <c r="H497" s="6"/>
      <c r="I497" s="4"/>
    </row>
    <row r="498" spans="1:9" ht="18.75" x14ac:dyDescent="0.25">
      <c r="A498" s="49"/>
      <c r="B498" s="49"/>
      <c r="C498" s="4" t="s">
        <v>56</v>
      </c>
      <c r="D498" s="7">
        <v>44</v>
      </c>
      <c r="E498" s="7">
        <v>47</v>
      </c>
      <c r="F498" s="7">
        <v>26</v>
      </c>
      <c r="G498" s="7"/>
      <c r="H498" s="6"/>
      <c r="I498" s="4"/>
    </row>
    <row r="499" spans="1:9" ht="18.75" x14ac:dyDescent="0.25">
      <c r="A499" s="50"/>
      <c r="B499" s="50"/>
      <c r="C499" s="4" t="s">
        <v>12</v>
      </c>
      <c r="D499" s="7">
        <f>D498+D497+D496</f>
        <v>58</v>
      </c>
      <c r="E499" s="7">
        <f t="shared" ref="E499:F499" si="79">E498+E497+E496</f>
        <v>60</v>
      </c>
      <c r="F499" s="7">
        <f t="shared" si="79"/>
        <v>39</v>
      </c>
      <c r="G499" s="7">
        <f>0.22*(F499+E499+D499)</f>
        <v>34.54</v>
      </c>
      <c r="H499" s="6">
        <f>G499*100/250</f>
        <v>13.816000000000001</v>
      </c>
      <c r="I499" s="4"/>
    </row>
    <row r="500" spans="1:9" ht="18.75" x14ac:dyDescent="0.25">
      <c r="A500" s="48" t="s">
        <v>315</v>
      </c>
      <c r="B500" s="48">
        <v>400</v>
      </c>
      <c r="C500" s="4" t="s">
        <v>60</v>
      </c>
      <c r="D500" s="7">
        <v>0</v>
      </c>
      <c r="E500" s="7">
        <v>0</v>
      </c>
      <c r="F500" s="7">
        <v>2</v>
      </c>
      <c r="G500" s="7"/>
      <c r="H500" s="6"/>
      <c r="I500" s="4"/>
    </row>
    <row r="501" spans="1:9" ht="18.75" x14ac:dyDescent="0.25">
      <c r="A501" s="49"/>
      <c r="B501" s="49"/>
      <c r="C501" s="4" t="s">
        <v>61</v>
      </c>
      <c r="D501" s="7">
        <v>0</v>
      </c>
      <c r="E501" s="7">
        <v>0</v>
      </c>
      <c r="F501" s="7">
        <v>0</v>
      </c>
      <c r="G501" s="7"/>
      <c r="H501" s="6"/>
      <c r="I501" s="4"/>
    </row>
    <row r="502" spans="1:9" ht="18.75" x14ac:dyDescent="0.25">
      <c r="A502" s="49"/>
      <c r="B502" s="49"/>
      <c r="C502" s="4" t="s">
        <v>62</v>
      </c>
      <c r="D502" s="7">
        <v>0</v>
      </c>
      <c r="E502" s="7">
        <v>6</v>
      </c>
      <c r="F502" s="7">
        <v>5</v>
      </c>
      <c r="G502" s="7"/>
      <c r="H502" s="6"/>
      <c r="I502" s="4"/>
    </row>
    <row r="503" spans="1:9" ht="18.75" x14ac:dyDescent="0.25">
      <c r="A503" s="50"/>
      <c r="B503" s="50"/>
      <c r="C503" s="4" t="s">
        <v>12</v>
      </c>
      <c r="D503" s="7">
        <f>D502+D501+D500</f>
        <v>0</v>
      </c>
      <c r="E503" s="7">
        <f t="shared" ref="E503" si="80">E502+E501+E500</f>
        <v>6</v>
      </c>
      <c r="F503" s="7">
        <v>0</v>
      </c>
      <c r="G503" s="7">
        <f>0.22*(F503+E503+D503)</f>
        <v>1.32</v>
      </c>
      <c r="H503" s="6">
        <f>G503*100/400</f>
        <v>0.33</v>
      </c>
      <c r="I503" s="4"/>
    </row>
    <row r="504" spans="1:9" ht="18.75" x14ac:dyDescent="0.25">
      <c r="A504" s="48" t="s">
        <v>316</v>
      </c>
      <c r="B504" s="48">
        <v>160</v>
      </c>
      <c r="C504" s="4" t="s">
        <v>317</v>
      </c>
      <c r="D504" s="7">
        <v>37</v>
      </c>
      <c r="E504" s="7">
        <v>14</v>
      </c>
      <c r="F504" s="7">
        <v>21</v>
      </c>
      <c r="G504" s="7"/>
      <c r="H504" s="6"/>
      <c r="I504" s="4"/>
    </row>
    <row r="505" spans="1:9" ht="18.75" x14ac:dyDescent="0.25">
      <c r="A505" s="49"/>
      <c r="B505" s="49"/>
      <c r="C505" s="4" t="s">
        <v>318</v>
      </c>
      <c r="D505" s="7">
        <v>15</v>
      </c>
      <c r="E505" s="7">
        <v>6</v>
      </c>
      <c r="F505" s="7">
        <v>20</v>
      </c>
      <c r="G505" s="7"/>
      <c r="H505" s="6"/>
      <c r="I505" s="4"/>
    </row>
    <row r="506" spans="1:9" ht="18.75" x14ac:dyDescent="0.25">
      <c r="A506" s="49"/>
      <c r="B506" s="49"/>
      <c r="C506" s="4" t="s">
        <v>319</v>
      </c>
      <c r="D506" s="7">
        <v>0</v>
      </c>
      <c r="E506" s="7">
        <v>2</v>
      </c>
      <c r="F506" s="7">
        <v>3</v>
      </c>
      <c r="G506" s="7"/>
      <c r="H506" s="6"/>
      <c r="I506" s="4"/>
    </row>
    <row r="507" spans="1:9" ht="18.75" x14ac:dyDescent="0.25">
      <c r="A507" s="50"/>
      <c r="B507" s="50"/>
      <c r="C507" s="4" t="s">
        <v>12</v>
      </c>
      <c r="D507" s="7">
        <f>D506+D505+D504</f>
        <v>52</v>
      </c>
      <c r="E507" s="7">
        <f t="shared" ref="E507:F507" si="81">E506+E505+E504</f>
        <v>22</v>
      </c>
      <c r="F507" s="7">
        <f t="shared" si="81"/>
        <v>44</v>
      </c>
      <c r="G507" s="7">
        <f>0.22*(F507+E507+D507)</f>
        <v>25.96</v>
      </c>
      <c r="H507" s="6">
        <f>G507*100/160</f>
        <v>16.225000000000001</v>
      </c>
      <c r="I507" s="4"/>
    </row>
    <row r="508" spans="1:9" ht="18.75" x14ac:dyDescent="0.25">
      <c r="A508" s="4">
        <v>202</v>
      </c>
      <c r="B508" s="4">
        <v>400</v>
      </c>
      <c r="C508" s="4"/>
      <c r="D508" s="7"/>
      <c r="E508" s="7"/>
      <c r="F508" s="7"/>
      <c r="G508" s="7"/>
      <c r="H508" s="6"/>
      <c r="I508" s="4"/>
    </row>
    <row r="509" spans="1:9" ht="18.75" x14ac:dyDescent="0.25">
      <c r="A509" s="48">
        <v>203</v>
      </c>
      <c r="B509" s="48">
        <v>1250</v>
      </c>
      <c r="C509" s="4" t="s">
        <v>320</v>
      </c>
      <c r="D509" s="7">
        <v>20</v>
      </c>
      <c r="E509" s="7">
        <v>27</v>
      </c>
      <c r="F509" s="7">
        <v>30</v>
      </c>
      <c r="G509" s="7"/>
      <c r="H509" s="6"/>
      <c r="I509" s="4"/>
    </row>
    <row r="510" spans="1:9" ht="18.75" x14ac:dyDescent="0.25">
      <c r="A510" s="49"/>
      <c r="B510" s="49"/>
      <c r="C510" s="4" t="s">
        <v>321</v>
      </c>
      <c r="D510" s="7">
        <v>1</v>
      </c>
      <c r="E510" s="7">
        <v>0</v>
      </c>
      <c r="F510" s="7">
        <v>0</v>
      </c>
      <c r="G510" s="7"/>
      <c r="H510" s="6"/>
      <c r="I510" s="4"/>
    </row>
    <row r="511" spans="1:9" ht="18.75" x14ac:dyDescent="0.25">
      <c r="A511" s="49"/>
      <c r="B511" s="49"/>
      <c r="C511" s="4" t="s">
        <v>322</v>
      </c>
      <c r="D511" s="7">
        <v>1</v>
      </c>
      <c r="E511" s="7">
        <v>0</v>
      </c>
      <c r="F511" s="7">
        <v>2</v>
      </c>
      <c r="G511" s="7"/>
      <c r="H511" s="6"/>
      <c r="I511" s="4"/>
    </row>
    <row r="512" spans="1:9" ht="18.75" x14ac:dyDescent="0.25">
      <c r="A512" s="49"/>
      <c r="B512" s="49"/>
      <c r="C512" s="4" t="s">
        <v>323</v>
      </c>
      <c r="D512" s="7">
        <v>36</v>
      </c>
      <c r="E512" s="7">
        <v>20</v>
      </c>
      <c r="F512" s="7">
        <v>24</v>
      </c>
      <c r="G512" s="7"/>
      <c r="H512" s="6"/>
      <c r="I512" s="4"/>
    </row>
    <row r="513" spans="1:9" ht="18.75" x14ac:dyDescent="0.25">
      <c r="A513" s="49"/>
      <c r="B513" s="49"/>
      <c r="C513" s="4" t="s">
        <v>324</v>
      </c>
      <c r="D513" s="7">
        <v>0</v>
      </c>
      <c r="E513" s="7">
        <v>0</v>
      </c>
      <c r="F513" s="7">
        <v>0</v>
      </c>
      <c r="G513" s="7"/>
      <c r="H513" s="6"/>
      <c r="I513" s="4"/>
    </row>
    <row r="514" spans="1:9" ht="18.75" x14ac:dyDescent="0.25">
      <c r="A514" s="49"/>
      <c r="B514" s="49"/>
      <c r="C514" s="4" t="s">
        <v>325</v>
      </c>
      <c r="D514" s="7">
        <v>77</v>
      </c>
      <c r="E514" s="7">
        <v>80</v>
      </c>
      <c r="F514" s="7">
        <v>82</v>
      </c>
      <c r="G514" s="7"/>
      <c r="H514" s="6"/>
      <c r="I514" s="4"/>
    </row>
    <row r="515" spans="1:9" ht="18.75" x14ac:dyDescent="0.25">
      <c r="A515" s="49"/>
      <c r="B515" s="49"/>
      <c r="C515" s="4" t="s">
        <v>326</v>
      </c>
      <c r="D515" s="7">
        <v>16</v>
      </c>
      <c r="E515" s="7">
        <v>33</v>
      </c>
      <c r="F515" s="7">
        <v>24</v>
      </c>
      <c r="G515" s="7"/>
      <c r="H515" s="6"/>
      <c r="I515" s="4"/>
    </row>
    <row r="516" spans="1:9" ht="18.75" x14ac:dyDescent="0.25">
      <c r="A516" s="49"/>
      <c r="B516" s="49"/>
      <c r="C516" s="4" t="s">
        <v>327</v>
      </c>
      <c r="D516" s="7"/>
      <c r="E516" s="7"/>
      <c r="F516" s="7"/>
      <c r="G516" s="7"/>
      <c r="H516" s="6"/>
      <c r="I516" s="4"/>
    </row>
    <row r="517" spans="1:9" ht="18.75" x14ac:dyDescent="0.25">
      <c r="A517" s="49"/>
      <c r="B517" s="50"/>
      <c r="C517" s="4" t="s">
        <v>12</v>
      </c>
      <c r="D517" s="7">
        <f>D516+D515+D514+D513+D512+D511+D510+D509</f>
        <v>151</v>
      </c>
      <c r="E517" s="7">
        <f t="shared" ref="E517:F517" si="82">E516+E515+E514+E513+E512+E511+E510+E509</f>
        <v>160</v>
      </c>
      <c r="F517" s="7">
        <f t="shared" si="82"/>
        <v>162</v>
      </c>
      <c r="G517" s="7">
        <f>0.22*(F517+E517+D517)</f>
        <v>104.06</v>
      </c>
      <c r="H517" s="6">
        <f>G517*100/1250</f>
        <v>8.3247999999999998</v>
      </c>
      <c r="I517" s="4"/>
    </row>
    <row r="518" spans="1:9" ht="18.75" x14ac:dyDescent="0.25">
      <c r="A518" s="49"/>
      <c r="B518" s="48">
        <v>1250</v>
      </c>
      <c r="C518" s="4" t="s">
        <v>328</v>
      </c>
      <c r="D518" s="7">
        <v>18</v>
      </c>
      <c r="E518" s="7">
        <v>32</v>
      </c>
      <c r="F518" s="7">
        <v>15</v>
      </c>
      <c r="G518" s="7"/>
      <c r="H518" s="6"/>
      <c r="I518" s="4"/>
    </row>
    <row r="519" spans="1:9" ht="18.75" x14ac:dyDescent="0.25">
      <c r="A519" s="49"/>
      <c r="B519" s="49"/>
      <c r="C519" s="4" t="s">
        <v>329</v>
      </c>
      <c r="D519" s="7"/>
      <c r="E519" s="7"/>
      <c r="F519" s="7"/>
      <c r="G519" s="7"/>
      <c r="H519" s="6"/>
      <c r="I519" s="4"/>
    </row>
    <row r="520" spans="1:9" ht="18.75" x14ac:dyDescent="0.25">
      <c r="A520" s="49"/>
      <c r="B520" s="49"/>
      <c r="C520" s="4" t="s">
        <v>330</v>
      </c>
      <c r="D520" s="7"/>
      <c r="E520" s="7"/>
      <c r="F520" s="7"/>
      <c r="G520" s="7"/>
      <c r="H520" s="6"/>
      <c r="I520" s="4"/>
    </row>
    <row r="521" spans="1:9" ht="18.75" x14ac:dyDescent="0.25">
      <c r="A521" s="49"/>
      <c r="B521" s="49"/>
      <c r="C521" s="4" t="s">
        <v>331</v>
      </c>
      <c r="D521" s="7">
        <v>18</v>
      </c>
      <c r="E521" s="7">
        <v>19</v>
      </c>
      <c r="F521" s="7">
        <v>10</v>
      </c>
      <c r="G521" s="7"/>
      <c r="H521" s="6"/>
      <c r="I521" s="4"/>
    </row>
    <row r="522" spans="1:9" ht="18.75" x14ac:dyDescent="0.25">
      <c r="A522" s="49"/>
      <c r="B522" s="49"/>
      <c r="C522" s="4" t="s">
        <v>332</v>
      </c>
      <c r="D522" s="7">
        <v>19</v>
      </c>
      <c r="E522" s="7">
        <v>3</v>
      </c>
      <c r="F522" s="7">
        <v>5</v>
      </c>
      <c r="G522" s="7"/>
      <c r="H522" s="6"/>
      <c r="I522" s="4"/>
    </row>
    <row r="523" spans="1:9" ht="18.75" x14ac:dyDescent="0.25">
      <c r="A523" s="49"/>
      <c r="B523" s="49"/>
      <c r="C523" s="4" t="s">
        <v>333</v>
      </c>
      <c r="D523" s="7">
        <v>0</v>
      </c>
      <c r="E523" s="7">
        <v>0</v>
      </c>
      <c r="F523" s="7">
        <v>0</v>
      </c>
      <c r="G523" s="7"/>
      <c r="H523" s="6"/>
      <c r="I523" s="4"/>
    </row>
    <row r="524" spans="1:9" ht="18.75" x14ac:dyDescent="0.25">
      <c r="A524" s="49"/>
      <c r="B524" s="49"/>
      <c r="C524" s="4" t="s">
        <v>334</v>
      </c>
      <c r="D524" s="7">
        <v>59</v>
      </c>
      <c r="E524" s="7">
        <v>61</v>
      </c>
      <c r="F524" s="7">
        <v>63</v>
      </c>
      <c r="G524" s="7"/>
      <c r="H524" s="6"/>
      <c r="I524" s="4"/>
    </row>
    <row r="525" spans="1:9" ht="18.75" x14ac:dyDescent="0.25">
      <c r="A525" s="49"/>
      <c r="B525" s="49"/>
      <c r="C525" s="4" t="s">
        <v>324</v>
      </c>
      <c r="D525" s="7"/>
      <c r="E525" s="7"/>
      <c r="F525" s="7"/>
      <c r="G525" s="7"/>
      <c r="H525" s="6"/>
      <c r="I525" s="4"/>
    </row>
    <row r="526" spans="1:9" ht="18.75" x14ac:dyDescent="0.25">
      <c r="A526" s="49"/>
      <c r="B526" s="49"/>
      <c r="C526" s="4" t="s">
        <v>335</v>
      </c>
      <c r="D526" s="7">
        <v>95</v>
      </c>
      <c r="E526" s="7">
        <v>78</v>
      </c>
      <c r="F526" s="7">
        <v>81</v>
      </c>
      <c r="G526" s="7"/>
      <c r="H526" s="6"/>
      <c r="I526" s="4"/>
    </row>
    <row r="527" spans="1:9" ht="18.75" x14ac:dyDescent="0.25">
      <c r="A527" s="50"/>
      <c r="B527" s="50"/>
      <c r="C527" s="4" t="s">
        <v>12</v>
      </c>
      <c r="D527" s="7">
        <f>D526+D525+D524+D523+D522+D521+D520+D519+D518</f>
        <v>209</v>
      </c>
      <c r="E527" s="7">
        <f t="shared" ref="E527:F527" si="83">E526+E525+E524+E523+E522+E521+E520+E519+E518</f>
        <v>193</v>
      </c>
      <c r="F527" s="7">
        <f t="shared" si="83"/>
        <v>174</v>
      </c>
      <c r="G527" s="7">
        <f>0.22*(F527+E527+D527)</f>
        <v>126.72</v>
      </c>
      <c r="H527" s="6">
        <f>G527*100/1250</f>
        <v>10.137600000000001</v>
      </c>
      <c r="I527" s="4"/>
    </row>
    <row r="528" spans="1:9" ht="18.75" x14ac:dyDescent="0.25">
      <c r="A528" s="48" t="s">
        <v>336</v>
      </c>
      <c r="B528" s="48">
        <v>1250</v>
      </c>
      <c r="C528" s="4" t="s">
        <v>337</v>
      </c>
      <c r="D528" s="7">
        <v>44</v>
      </c>
      <c r="E528" s="7">
        <v>22</v>
      </c>
      <c r="F528" s="7">
        <v>38</v>
      </c>
      <c r="G528" s="7"/>
      <c r="H528" s="6"/>
      <c r="I528" s="4"/>
    </row>
    <row r="529" spans="1:9" ht="18.75" x14ac:dyDescent="0.25">
      <c r="A529" s="49"/>
      <c r="B529" s="49"/>
      <c r="C529" s="4" t="s">
        <v>338</v>
      </c>
      <c r="D529" s="7">
        <v>25</v>
      </c>
      <c r="E529" s="7">
        <v>24</v>
      </c>
      <c r="F529" s="7">
        <v>21</v>
      </c>
      <c r="G529" s="7"/>
      <c r="H529" s="6"/>
      <c r="I529" s="4"/>
    </row>
    <row r="530" spans="1:9" ht="18.75" x14ac:dyDescent="0.25">
      <c r="A530" s="49"/>
      <c r="B530" s="49"/>
      <c r="C530" s="4" t="s">
        <v>339</v>
      </c>
      <c r="D530" s="7">
        <v>72</v>
      </c>
      <c r="E530" s="7">
        <v>44</v>
      </c>
      <c r="F530" s="7">
        <v>36</v>
      </c>
      <c r="G530" s="7"/>
      <c r="H530" s="6"/>
      <c r="I530" s="4"/>
    </row>
    <row r="531" spans="1:9" ht="18.75" x14ac:dyDescent="0.25">
      <c r="A531" s="49"/>
      <c r="B531" s="49"/>
      <c r="C531" s="4" t="s">
        <v>340</v>
      </c>
      <c r="D531" s="7">
        <v>22</v>
      </c>
      <c r="E531" s="7">
        <v>20</v>
      </c>
      <c r="F531" s="7">
        <v>18</v>
      </c>
      <c r="G531" s="7"/>
      <c r="H531" s="6"/>
      <c r="I531" s="4"/>
    </row>
    <row r="532" spans="1:9" ht="18.75" x14ac:dyDescent="0.25">
      <c r="A532" s="49"/>
      <c r="B532" s="49"/>
      <c r="C532" s="4" t="s">
        <v>341</v>
      </c>
      <c r="D532" s="7">
        <v>42</v>
      </c>
      <c r="E532" s="7">
        <v>23</v>
      </c>
      <c r="F532" s="7">
        <v>28</v>
      </c>
      <c r="G532" s="7"/>
      <c r="H532" s="6"/>
      <c r="I532" s="4"/>
    </row>
    <row r="533" spans="1:9" ht="18.75" x14ac:dyDescent="0.25">
      <c r="A533" s="49"/>
      <c r="B533" s="49"/>
      <c r="C533" s="4" t="s">
        <v>342</v>
      </c>
      <c r="D533" s="7">
        <v>13</v>
      </c>
      <c r="E533" s="7">
        <v>11</v>
      </c>
      <c r="F533" s="7">
        <v>11</v>
      </c>
      <c r="G533" s="7"/>
      <c r="H533" s="6"/>
      <c r="I533" s="4"/>
    </row>
    <row r="534" spans="1:9" ht="18.75" x14ac:dyDescent="0.25">
      <c r="A534" s="49"/>
      <c r="B534" s="49"/>
      <c r="C534" s="4" t="s">
        <v>343</v>
      </c>
      <c r="D534" s="7">
        <v>20</v>
      </c>
      <c r="E534" s="7">
        <v>28</v>
      </c>
      <c r="F534" s="7">
        <v>16</v>
      </c>
      <c r="G534" s="7"/>
      <c r="H534" s="6"/>
      <c r="I534" s="4"/>
    </row>
    <row r="535" spans="1:9" ht="18.75" x14ac:dyDescent="0.25">
      <c r="A535" s="49"/>
      <c r="B535" s="49"/>
      <c r="C535" s="4" t="s">
        <v>344</v>
      </c>
      <c r="D535" s="7">
        <v>4</v>
      </c>
      <c r="E535" s="7">
        <v>6</v>
      </c>
      <c r="F535" s="7">
        <v>8</v>
      </c>
      <c r="G535" s="7"/>
      <c r="H535" s="6"/>
      <c r="I535" s="4"/>
    </row>
    <row r="536" spans="1:9" ht="18.75" x14ac:dyDescent="0.25">
      <c r="A536" s="49"/>
      <c r="B536" s="49"/>
      <c r="C536" s="4" t="s">
        <v>345</v>
      </c>
      <c r="D536" s="7">
        <v>4</v>
      </c>
      <c r="E536" s="7">
        <v>5</v>
      </c>
      <c r="F536" s="7">
        <v>4</v>
      </c>
      <c r="G536" s="7"/>
      <c r="H536" s="6"/>
      <c r="I536" s="4"/>
    </row>
    <row r="537" spans="1:9" ht="18.75" x14ac:dyDescent="0.25">
      <c r="A537" s="49"/>
      <c r="B537" s="50"/>
      <c r="C537" s="4" t="s">
        <v>12</v>
      </c>
      <c r="D537" s="7">
        <f>D536+D535+D534+D533+D532+D531+D530+D529+D528</f>
        <v>246</v>
      </c>
      <c r="E537" s="7">
        <f t="shared" ref="E537:F537" si="84">E536+E535+E534+E533+E532+E531+E530+E529+E528</f>
        <v>183</v>
      </c>
      <c r="F537" s="7">
        <f t="shared" si="84"/>
        <v>180</v>
      </c>
      <c r="G537" s="7">
        <f>0.22*(F537+E537+D537)</f>
        <v>133.97999999999999</v>
      </c>
      <c r="H537" s="6">
        <f>G537*100/1000</f>
        <v>13.397999999999998</v>
      </c>
      <c r="I537" s="4"/>
    </row>
    <row r="538" spans="1:9" ht="18.75" x14ac:dyDescent="0.25">
      <c r="A538" s="49"/>
      <c r="B538" s="48">
        <v>1250</v>
      </c>
      <c r="C538" s="4" t="s">
        <v>346</v>
      </c>
      <c r="D538" s="7">
        <v>7</v>
      </c>
      <c r="E538" s="7">
        <v>8</v>
      </c>
      <c r="F538" s="7">
        <v>8</v>
      </c>
      <c r="G538" s="7"/>
      <c r="H538" s="6"/>
      <c r="I538" s="4"/>
    </row>
    <row r="539" spans="1:9" ht="18.75" x14ac:dyDescent="0.25">
      <c r="A539" s="49"/>
      <c r="B539" s="49"/>
      <c r="C539" s="4" t="s">
        <v>347</v>
      </c>
      <c r="D539" s="7">
        <v>0</v>
      </c>
      <c r="E539" s="7">
        <v>0</v>
      </c>
      <c r="F539" s="7">
        <v>0</v>
      </c>
      <c r="G539" s="7"/>
      <c r="H539" s="6"/>
      <c r="I539" s="4"/>
    </row>
    <row r="540" spans="1:9" ht="18.75" x14ac:dyDescent="0.25">
      <c r="A540" s="49"/>
      <c r="B540" s="49"/>
      <c r="C540" s="4" t="s">
        <v>348</v>
      </c>
      <c r="D540" s="7">
        <v>0</v>
      </c>
      <c r="E540" s="7">
        <v>0</v>
      </c>
      <c r="F540" s="7">
        <v>0</v>
      </c>
      <c r="G540" s="7"/>
      <c r="H540" s="6"/>
      <c r="I540" s="4"/>
    </row>
    <row r="541" spans="1:9" ht="18.75" x14ac:dyDescent="0.25">
      <c r="A541" s="49"/>
      <c r="B541" s="49"/>
      <c r="C541" s="4" t="s">
        <v>349</v>
      </c>
      <c r="D541" s="7">
        <v>0</v>
      </c>
      <c r="E541" s="7">
        <v>0</v>
      </c>
      <c r="F541" s="7">
        <v>0</v>
      </c>
      <c r="G541" s="7"/>
      <c r="H541" s="6"/>
      <c r="I541" s="4"/>
    </row>
    <row r="542" spans="1:9" ht="18.75" x14ac:dyDescent="0.25">
      <c r="A542" s="49"/>
      <c r="B542" s="49"/>
      <c r="C542" s="4" t="s">
        <v>350</v>
      </c>
      <c r="D542" s="7">
        <v>0</v>
      </c>
      <c r="E542" s="7">
        <v>0</v>
      </c>
      <c r="F542" s="7">
        <v>0</v>
      </c>
      <c r="G542" s="7"/>
      <c r="H542" s="6"/>
      <c r="I542" s="4"/>
    </row>
    <row r="543" spans="1:9" ht="18.75" x14ac:dyDescent="0.25">
      <c r="A543" s="49"/>
      <c r="B543" s="49"/>
      <c r="C543" s="4" t="s">
        <v>351</v>
      </c>
      <c r="D543" s="7">
        <v>3</v>
      </c>
      <c r="E543" s="7">
        <v>2</v>
      </c>
      <c r="F543" s="7">
        <v>2</v>
      </c>
      <c r="G543" s="7"/>
      <c r="H543" s="6"/>
      <c r="I543" s="4"/>
    </row>
    <row r="544" spans="1:9" ht="18.75" x14ac:dyDescent="0.25">
      <c r="A544" s="49"/>
      <c r="B544" s="49"/>
      <c r="C544" s="4" t="s">
        <v>352</v>
      </c>
      <c r="D544" s="7">
        <v>11</v>
      </c>
      <c r="E544" s="7">
        <v>10</v>
      </c>
      <c r="F544" s="7">
        <v>13</v>
      </c>
      <c r="G544" s="7"/>
      <c r="H544" s="6"/>
      <c r="I544" s="4"/>
    </row>
    <row r="545" spans="1:9" ht="18.75" x14ac:dyDescent="0.25">
      <c r="A545" s="49"/>
      <c r="B545" s="49"/>
      <c r="C545" s="4" t="s">
        <v>353</v>
      </c>
      <c r="D545" s="7">
        <v>11</v>
      </c>
      <c r="E545" s="7">
        <v>4</v>
      </c>
      <c r="F545" s="7">
        <v>2</v>
      </c>
      <c r="G545" s="7"/>
      <c r="H545" s="6"/>
      <c r="I545" s="4"/>
    </row>
    <row r="546" spans="1:9" ht="18.75" x14ac:dyDescent="0.25">
      <c r="A546" s="49"/>
      <c r="B546" s="49"/>
      <c r="C546" s="4" t="s">
        <v>354</v>
      </c>
      <c r="D546" s="7">
        <v>7</v>
      </c>
      <c r="E546" s="7">
        <v>4</v>
      </c>
      <c r="F546" s="7">
        <v>8</v>
      </c>
      <c r="G546" s="7"/>
      <c r="H546" s="6"/>
      <c r="I546" s="4"/>
    </row>
    <row r="547" spans="1:9" ht="18.75" x14ac:dyDescent="0.25">
      <c r="A547" s="50"/>
      <c r="B547" s="50"/>
      <c r="C547" s="4" t="s">
        <v>12</v>
      </c>
      <c r="D547" s="7">
        <f>D546+D545+D544+D543+D542+D541+D540+D539+D538</f>
        <v>39</v>
      </c>
      <c r="E547" s="7">
        <f t="shared" ref="E547:F547" si="85">E546+E545+E544+E543+E542+E541+E540+E539+E538</f>
        <v>28</v>
      </c>
      <c r="F547" s="7">
        <f t="shared" si="85"/>
        <v>33</v>
      </c>
      <c r="G547" s="7">
        <f>0.22*(F547+E547+D547)</f>
        <v>22</v>
      </c>
      <c r="H547" s="6">
        <f>G547*100/1000</f>
        <v>2.2000000000000002</v>
      </c>
      <c r="I547" s="4"/>
    </row>
    <row r="548" spans="1:9" ht="18.75" x14ac:dyDescent="0.25">
      <c r="A548" s="48">
        <v>205</v>
      </c>
      <c r="B548" s="48">
        <v>160</v>
      </c>
      <c r="C548" s="4" t="s">
        <v>14</v>
      </c>
      <c r="D548" s="7">
        <v>5</v>
      </c>
      <c r="E548" s="7">
        <v>6</v>
      </c>
      <c r="F548" s="7">
        <v>6</v>
      </c>
      <c r="G548" s="7"/>
      <c r="H548" s="6"/>
      <c r="I548" s="4"/>
    </row>
    <row r="549" spans="1:9" ht="18.75" x14ac:dyDescent="0.25">
      <c r="A549" s="49"/>
      <c r="B549" s="49"/>
      <c r="C549" s="4" t="s">
        <v>15</v>
      </c>
      <c r="D549" s="7">
        <v>2</v>
      </c>
      <c r="E549" s="7">
        <v>6</v>
      </c>
      <c r="F549" s="7">
        <v>6</v>
      </c>
      <c r="G549" s="7"/>
      <c r="H549" s="6"/>
      <c r="I549" s="4"/>
    </row>
    <row r="550" spans="1:9" ht="18.75" x14ac:dyDescent="0.25">
      <c r="A550" s="50"/>
      <c r="B550" s="50"/>
      <c r="C550" s="4" t="s">
        <v>12</v>
      </c>
      <c r="D550" s="7">
        <f>D549+D548</f>
        <v>7</v>
      </c>
      <c r="E550" s="7">
        <f t="shared" ref="E550:F550" si="86">E549+E548</f>
        <v>12</v>
      </c>
      <c r="F550" s="7">
        <f t="shared" si="86"/>
        <v>12</v>
      </c>
      <c r="G550" s="7">
        <f>0.22*(F550+E550+D550)</f>
        <v>6.82</v>
      </c>
      <c r="H550" s="6">
        <f>G550*100/160</f>
        <v>4.2625000000000002</v>
      </c>
      <c r="I550" s="4"/>
    </row>
    <row r="551" spans="1:9" ht="18.75" x14ac:dyDescent="0.25">
      <c r="A551" s="4">
        <v>206</v>
      </c>
      <c r="B551" s="4">
        <v>250</v>
      </c>
      <c r="C551" s="4"/>
      <c r="D551" s="7">
        <v>20</v>
      </c>
      <c r="E551" s="7">
        <v>68</v>
      </c>
      <c r="F551" s="7">
        <v>70</v>
      </c>
      <c r="G551" s="7">
        <f>0.22*(F551+E551+D551)</f>
        <v>34.76</v>
      </c>
      <c r="H551" s="6">
        <f>G551*100/250</f>
        <v>13.904</v>
      </c>
      <c r="I551" s="4"/>
    </row>
    <row r="552" spans="1:9" ht="18.75" x14ac:dyDescent="0.25">
      <c r="A552" s="48">
        <v>207</v>
      </c>
      <c r="B552" s="51" t="s">
        <v>355</v>
      </c>
      <c r="C552" s="4" t="s">
        <v>14</v>
      </c>
      <c r="D552" s="7">
        <v>0</v>
      </c>
      <c r="E552" s="7">
        <v>9</v>
      </c>
      <c r="F552" s="7">
        <v>5</v>
      </c>
      <c r="G552" s="7"/>
      <c r="H552" s="6"/>
      <c r="I552" s="4"/>
    </row>
    <row r="553" spans="1:9" ht="18.75" x14ac:dyDescent="0.25">
      <c r="A553" s="49"/>
      <c r="B553" s="52"/>
      <c r="C553" s="4" t="s">
        <v>15</v>
      </c>
      <c r="D553" s="7">
        <v>17</v>
      </c>
      <c r="E553" s="7">
        <v>46</v>
      </c>
      <c r="F553" s="7">
        <v>35</v>
      </c>
      <c r="G553" s="7"/>
      <c r="H553" s="6"/>
      <c r="I553" s="4"/>
    </row>
    <row r="554" spans="1:9" ht="18.75" x14ac:dyDescent="0.25">
      <c r="A554" s="49"/>
      <c r="B554" s="52"/>
      <c r="C554" s="4" t="s">
        <v>313</v>
      </c>
      <c r="D554" s="7">
        <v>59</v>
      </c>
      <c r="E554" s="7">
        <v>42</v>
      </c>
      <c r="F554" s="7">
        <v>18</v>
      </c>
      <c r="G554" s="7"/>
      <c r="H554" s="6"/>
      <c r="I554" s="4"/>
    </row>
    <row r="555" spans="1:9" ht="18.75" x14ac:dyDescent="0.25">
      <c r="A555" s="49"/>
      <c r="B555" s="52"/>
      <c r="C555" s="4" t="s">
        <v>229</v>
      </c>
      <c r="D555" s="7"/>
      <c r="E555" s="7"/>
      <c r="F555" s="7"/>
      <c r="G555" s="7"/>
      <c r="H555" s="6"/>
      <c r="I555" s="4"/>
    </row>
    <row r="556" spans="1:9" ht="18.75" x14ac:dyDescent="0.25">
      <c r="A556" s="49"/>
      <c r="B556" s="52"/>
      <c r="C556" s="4" t="s">
        <v>356</v>
      </c>
      <c r="D556" s="7"/>
      <c r="E556" s="7"/>
      <c r="F556" s="7"/>
      <c r="G556" s="7"/>
      <c r="H556" s="6"/>
      <c r="I556" s="4"/>
    </row>
    <row r="557" spans="1:9" ht="18.75" x14ac:dyDescent="0.25">
      <c r="A557" s="50"/>
      <c r="B557" s="53"/>
      <c r="C557" s="4" t="s">
        <v>12</v>
      </c>
      <c r="D557" s="7">
        <f>D556+D555+D554+D553+D552</f>
        <v>76</v>
      </c>
      <c r="E557" s="7">
        <f t="shared" ref="E557:F557" si="87">E556+E555+E554+E553+E552</f>
        <v>97</v>
      </c>
      <c r="F557" s="7">
        <f t="shared" si="87"/>
        <v>58</v>
      </c>
      <c r="G557" s="7">
        <f>0.22*(F557+E557+D556:D557)</f>
        <v>50.82</v>
      </c>
      <c r="H557" s="6">
        <f>G557*100/63</f>
        <v>80.666666666666671</v>
      </c>
      <c r="I557" s="4"/>
    </row>
    <row r="558" spans="1:9" ht="18.75" x14ac:dyDescent="0.25">
      <c r="A558" s="10" t="s">
        <v>357</v>
      </c>
      <c r="B558" s="4">
        <v>160</v>
      </c>
      <c r="C558" s="4"/>
      <c r="D558" s="7"/>
      <c r="E558" s="7"/>
      <c r="F558" s="7"/>
      <c r="G558" s="7"/>
      <c r="H558" s="6"/>
      <c r="I558" s="4"/>
    </row>
    <row r="559" spans="1:9" ht="18.75" x14ac:dyDescent="0.25">
      <c r="A559" s="48" t="s">
        <v>396</v>
      </c>
      <c r="B559" s="48">
        <v>160</v>
      </c>
      <c r="C559" s="4" t="s">
        <v>14</v>
      </c>
      <c r="D559" s="7">
        <v>30</v>
      </c>
      <c r="E559" s="7">
        <v>43</v>
      </c>
      <c r="F559" s="7">
        <v>24</v>
      </c>
      <c r="G559" s="7"/>
      <c r="H559" s="6"/>
      <c r="I559" s="4"/>
    </row>
    <row r="560" spans="1:9" ht="18.75" x14ac:dyDescent="0.25">
      <c r="A560" s="50"/>
      <c r="B560" s="50"/>
      <c r="C560" s="4" t="s">
        <v>12</v>
      </c>
      <c r="D560" s="7">
        <f>D559</f>
        <v>30</v>
      </c>
      <c r="E560" s="7">
        <f t="shared" ref="E560:F560" si="88">E559</f>
        <v>43</v>
      </c>
      <c r="F560" s="7">
        <f t="shared" si="88"/>
        <v>24</v>
      </c>
      <c r="G560" s="7">
        <f>0.22*(F560+E560+D560)</f>
        <v>21.34</v>
      </c>
      <c r="H560" s="6">
        <f>G560*100/160</f>
        <v>13.3375</v>
      </c>
      <c r="I560" s="4"/>
    </row>
    <row r="561" spans="1:9" ht="18.75" x14ac:dyDescent="0.25">
      <c r="A561" s="4" t="s">
        <v>359</v>
      </c>
      <c r="B561" s="4">
        <v>160</v>
      </c>
      <c r="C561" s="4" t="s">
        <v>360</v>
      </c>
      <c r="D561" s="7">
        <v>382</v>
      </c>
      <c r="E561" s="7">
        <v>380</v>
      </c>
      <c r="F561" s="7">
        <v>347</v>
      </c>
      <c r="G561" s="7">
        <f>0.22*(F561+E561+D561)</f>
        <v>243.98</v>
      </c>
      <c r="H561" s="6">
        <f>G561*100/B561</f>
        <v>152.48750000000001</v>
      </c>
      <c r="I561" s="4"/>
    </row>
    <row r="562" spans="1:9" ht="18.75" x14ac:dyDescent="0.25">
      <c r="A562" s="48">
        <v>212</v>
      </c>
      <c r="B562" s="48">
        <v>160</v>
      </c>
      <c r="C562" s="4" t="s">
        <v>202</v>
      </c>
      <c r="D562" s="7">
        <v>40</v>
      </c>
      <c r="E562" s="7">
        <v>20</v>
      </c>
      <c r="F562" s="7">
        <v>13</v>
      </c>
      <c r="G562" s="7"/>
      <c r="H562" s="6"/>
      <c r="I562" s="4"/>
    </row>
    <row r="563" spans="1:9" ht="18.75" x14ac:dyDescent="0.25">
      <c r="A563" s="49"/>
      <c r="B563" s="49"/>
      <c r="C563" s="4" t="s">
        <v>203</v>
      </c>
      <c r="D563" s="7">
        <v>19</v>
      </c>
      <c r="E563" s="7">
        <v>39</v>
      </c>
      <c r="F563" s="7">
        <v>20</v>
      </c>
      <c r="G563" s="7"/>
      <c r="H563" s="6"/>
      <c r="I563" s="4"/>
    </row>
    <row r="564" spans="1:9" ht="18.75" x14ac:dyDescent="0.25">
      <c r="A564" s="49"/>
      <c r="B564" s="49"/>
      <c r="C564" s="4" t="s">
        <v>56</v>
      </c>
      <c r="D564" s="7">
        <v>24</v>
      </c>
      <c r="E564" s="7">
        <v>12</v>
      </c>
      <c r="F564" s="7">
        <v>16</v>
      </c>
      <c r="G564" s="7"/>
      <c r="H564" s="6"/>
      <c r="I564" s="4"/>
    </row>
    <row r="565" spans="1:9" ht="18.75" x14ac:dyDescent="0.25">
      <c r="A565" s="50"/>
      <c r="B565" s="50"/>
      <c r="C565" s="4" t="s">
        <v>12</v>
      </c>
      <c r="D565" s="7">
        <f>D564+D563+D562</f>
        <v>83</v>
      </c>
      <c r="E565" s="7">
        <f t="shared" ref="E565:F565" si="89">E564+E563+E562</f>
        <v>71</v>
      </c>
      <c r="F565" s="7">
        <f t="shared" si="89"/>
        <v>49</v>
      </c>
      <c r="G565" s="7">
        <f>0.22*(F565+E565+D565)</f>
        <v>44.660000000000004</v>
      </c>
      <c r="H565" s="6">
        <f>G565*100/160</f>
        <v>27.912500000000001</v>
      </c>
      <c r="I565" s="4"/>
    </row>
    <row r="566" spans="1:9" ht="18.75" x14ac:dyDescent="0.25">
      <c r="A566" s="48">
        <v>213</v>
      </c>
      <c r="B566" s="48">
        <v>250</v>
      </c>
      <c r="C566" s="4" t="s">
        <v>258</v>
      </c>
      <c r="D566" s="7">
        <v>18</v>
      </c>
      <c r="E566" s="7">
        <v>20</v>
      </c>
      <c r="F566" s="7">
        <v>7</v>
      </c>
      <c r="G566" s="7"/>
      <c r="H566" s="6"/>
      <c r="I566" s="4"/>
    </row>
    <row r="567" spans="1:9" ht="18.75" x14ac:dyDescent="0.25">
      <c r="A567" s="49"/>
      <c r="B567" s="49"/>
      <c r="C567" s="4" t="s">
        <v>318</v>
      </c>
      <c r="D567" s="7">
        <v>0</v>
      </c>
      <c r="E567" s="7">
        <v>0</v>
      </c>
      <c r="F567" s="7">
        <v>0</v>
      </c>
      <c r="G567" s="7"/>
      <c r="H567" s="6"/>
      <c r="I567" s="4"/>
    </row>
    <row r="568" spans="1:9" ht="18.75" x14ac:dyDescent="0.25">
      <c r="A568" s="49"/>
      <c r="B568" s="49"/>
      <c r="C568" s="4" t="s">
        <v>298</v>
      </c>
      <c r="D568" s="7">
        <v>122</v>
      </c>
      <c r="E568" s="7">
        <v>96</v>
      </c>
      <c r="F568" s="7">
        <v>138</v>
      </c>
      <c r="G568" s="7"/>
      <c r="H568" s="6"/>
      <c r="I568" s="4"/>
    </row>
    <row r="569" spans="1:9" ht="18.75" x14ac:dyDescent="0.25">
      <c r="A569" s="49"/>
      <c r="B569" s="49"/>
      <c r="C569" s="4" t="s">
        <v>361</v>
      </c>
      <c r="D569" s="7">
        <v>23</v>
      </c>
      <c r="E569" s="7">
        <v>16</v>
      </c>
      <c r="F569" s="7">
        <v>15</v>
      </c>
      <c r="G569" s="7"/>
      <c r="H569" s="6"/>
      <c r="I569" s="4"/>
    </row>
    <row r="570" spans="1:9" ht="18.75" x14ac:dyDescent="0.25">
      <c r="A570" s="50"/>
      <c r="B570" s="50"/>
      <c r="C570" s="4" t="s">
        <v>12</v>
      </c>
      <c r="D570" s="7">
        <f>D569+D568+D567+D566</f>
        <v>163</v>
      </c>
      <c r="E570" s="7">
        <f t="shared" ref="E570:F570" si="90">E569+E568+E567+E566</f>
        <v>132</v>
      </c>
      <c r="F570" s="7">
        <f t="shared" si="90"/>
        <v>160</v>
      </c>
      <c r="G570" s="7">
        <f>0.22*(F570+E570+D570)</f>
        <v>100.1</v>
      </c>
      <c r="H570" s="6">
        <f>G570*100/250</f>
        <v>40.04</v>
      </c>
      <c r="I570" s="4"/>
    </row>
    <row r="571" spans="1:9" ht="18.75" x14ac:dyDescent="0.25">
      <c r="A571" s="48">
        <v>214</v>
      </c>
      <c r="B571" s="48">
        <v>160</v>
      </c>
      <c r="C571" s="4" t="s">
        <v>226</v>
      </c>
      <c r="D571" s="7">
        <v>47</v>
      </c>
      <c r="E571" s="7">
        <v>57</v>
      </c>
      <c r="F571" s="7">
        <v>49</v>
      </c>
      <c r="G571" s="7"/>
      <c r="H571" s="6"/>
      <c r="I571" s="4"/>
    </row>
    <row r="572" spans="1:9" ht="18.75" x14ac:dyDescent="0.25">
      <c r="A572" s="49"/>
      <c r="B572" s="49"/>
      <c r="C572" s="4" t="s">
        <v>318</v>
      </c>
      <c r="D572" s="7">
        <v>1</v>
      </c>
      <c r="E572" s="7">
        <v>1</v>
      </c>
      <c r="F572" s="7">
        <v>7</v>
      </c>
      <c r="G572" s="7"/>
      <c r="H572" s="6"/>
      <c r="I572" s="4"/>
    </row>
    <row r="573" spans="1:9" ht="18.75" x14ac:dyDescent="0.25">
      <c r="A573" s="50"/>
      <c r="B573" s="50"/>
      <c r="C573" s="4" t="s">
        <v>12</v>
      </c>
      <c r="D573" s="7">
        <f>D572+D571</f>
        <v>48</v>
      </c>
      <c r="E573" s="7">
        <f t="shared" ref="E573:F573" si="91">E572+E571</f>
        <v>58</v>
      </c>
      <c r="F573" s="7">
        <f t="shared" si="91"/>
        <v>56</v>
      </c>
      <c r="G573" s="7">
        <f>0.22*(F573+E573+D573)</f>
        <v>35.64</v>
      </c>
      <c r="H573" s="6">
        <f>G573*100/160</f>
        <v>22.274999999999999</v>
      </c>
      <c r="I573" s="4"/>
    </row>
    <row r="574" spans="1:9" ht="18.75" x14ac:dyDescent="0.25">
      <c r="A574" s="48">
        <v>215</v>
      </c>
      <c r="B574" s="48">
        <v>160</v>
      </c>
      <c r="C574" s="4"/>
      <c r="D574" s="7"/>
      <c r="E574" s="7"/>
      <c r="F574" s="7"/>
      <c r="G574" s="7"/>
      <c r="H574" s="6"/>
      <c r="I574" s="4"/>
    </row>
    <row r="575" spans="1:9" ht="18.75" x14ac:dyDescent="0.25">
      <c r="A575" s="50"/>
      <c r="B575" s="50"/>
      <c r="C575" s="4" t="s">
        <v>12</v>
      </c>
      <c r="D575" s="7"/>
      <c r="E575" s="7"/>
      <c r="F575" s="7"/>
      <c r="G575" s="7"/>
      <c r="H575" s="6"/>
      <c r="I575" s="4"/>
    </row>
    <row r="576" spans="1:9" ht="18.75" x14ac:dyDescent="0.25">
      <c r="A576" s="48">
        <v>217</v>
      </c>
      <c r="B576" s="48">
        <v>250</v>
      </c>
      <c r="C576" s="4" t="s">
        <v>14</v>
      </c>
      <c r="D576" s="7">
        <v>33</v>
      </c>
      <c r="E576" s="7">
        <v>10</v>
      </c>
      <c r="F576" s="7">
        <v>10</v>
      </c>
      <c r="G576" s="7"/>
      <c r="H576" s="6"/>
      <c r="I576" s="4"/>
    </row>
    <row r="577" spans="1:9" ht="18.75" x14ac:dyDescent="0.25">
      <c r="A577" s="49"/>
      <c r="B577" s="49"/>
      <c r="C577" s="4" t="s">
        <v>318</v>
      </c>
      <c r="D577" s="7">
        <v>18</v>
      </c>
      <c r="E577" s="7">
        <v>0</v>
      </c>
      <c r="F577" s="7">
        <v>0</v>
      </c>
      <c r="G577" s="7"/>
      <c r="H577" s="6"/>
      <c r="I577" s="4"/>
    </row>
    <row r="578" spans="1:9" ht="18.75" x14ac:dyDescent="0.25">
      <c r="A578" s="49"/>
      <c r="B578" s="49"/>
      <c r="C578" s="4" t="s">
        <v>228</v>
      </c>
      <c r="D578" s="7">
        <v>1</v>
      </c>
      <c r="E578" s="7">
        <v>26</v>
      </c>
      <c r="F578" s="7">
        <v>3</v>
      </c>
      <c r="G578" s="7"/>
      <c r="H578" s="6"/>
      <c r="I578" s="4"/>
    </row>
    <row r="579" spans="1:9" ht="18.75" x14ac:dyDescent="0.25">
      <c r="A579" s="49"/>
      <c r="B579" s="49"/>
      <c r="C579" s="4" t="s">
        <v>299</v>
      </c>
      <c r="D579" s="7">
        <v>36</v>
      </c>
      <c r="E579" s="7">
        <v>23</v>
      </c>
      <c r="F579" s="7">
        <v>12</v>
      </c>
      <c r="G579" s="7"/>
      <c r="H579" s="6"/>
      <c r="I579" s="4"/>
    </row>
    <row r="580" spans="1:9" ht="18.75" x14ac:dyDescent="0.25">
      <c r="A580" s="49"/>
      <c r="B580" s="49"/>
      <c r="C580" s="4" t="s">
        <v>362</v>
      </c>
      <c r="D580" s="7">
        <v>9</v>
      </c>
      <c r="E580" s="7">
        <v>0</v>
      </c>
      <c r="F580" s="7">
        <v>1</v>
      </c>
      <c r="G580" s="7"/>
      <c r="H580" s="6"/>
      <c r="I580" s="4"/>
    </row>
    <row r="581" spans="1:9" ht="18.75" x14ac:dyDescent="0.25">
      <c r="A581" s="50"/>
      <c r="B581" s="50"/>
      <c r="C581" s="4" t="s">
        <v>12</v>
      </c>
      <c r="D581" s="7">
        <f>D580+D579+D578+D577+D576</f>
        <v>97</v>
      </c>
      <c r="E581" s="7">
        <f t="shared" ref="E581:F581" si="92">E580+E579+E578+E577+E576</f>
        <v>59</v>
      </c>
      <c r="F581" s="7">
        <f t="shared" si="92"/>
        <v>26</v>
      </c>
      <c r="G581" s="7">
        <f>0.22*(F581+E581+D581)</f>
        <v>40.04</v>
      </c>
      <c r="H581" s="6">
        <f>G581*100/250</f>
        <v>16.015999999999998</v>
      </c>
      <c r="I581" s="4"/>
    </row>
    <row r="582" spans="1:9" ht="18.75" x14ac:dyDescent="0.25">
      <c r="A582" s="48">
        <v>218</v>
      </c>
      <c r="B582" s="48">
        <v>250</v>
      </c>
      <c r="C582" s="4" t="s">
        <v>363</v>
      </c>
      <c r="D582" s="7">
        <v>18</v>
      </c>
      <c r="E582" s="7">
        <v>12</v>
      </c>
      <c r="F582" s="7">
        <v>9</v>
      </c>
      <c r="G582" s="7"/>
      <c r="H582" s="6"/>
      <c r="I582" s="4"/>
    </row>
    <row r="583" spans="1:9" ht="18.75" x14ac:dyDescent="0.25">
      <c r="A583" s="49"/>
      <c r="B583" s="49"/>
      <c r="C583" s="4" t="s">
        <v>253</v>
      </c>
      <c r="D583" s="7">
        <v>0</v>
      </c>
      <c r="E583" s="7">
        <v>0</v>
      </c>
      <c r="F583" s="7">
        <v>0</v>
      </c>
      <c r="G583" s="7"/>
      <c r="H583" s="6"/>
      <c r="I583" s="4"/>
    </row>
    <row r="584" spans="1:9" ht="18.75" x14ac:dyDescent="0.25">
      <c r="A584" s="49"/>
      <c r="B584" s="49"/>
      <c r="C584" s="4" t="s">
        <v>252</v>
      </c>
      <c r="D584" s="7"/>
      <c r="E584" s="7"/>
      <c r="F584" s="7"/>
      <c r="G584" s="7"/>
      <c r="H584" s="6"/>
      <c r="I584" s="4"/>
    </row>
    <row r="585" spans="1:9" ht="18.75" x14ac:dyDescent="0.25">
      <c r="A585" s="49"/>
      <c r="B585" s="49"/>
      <c r="C585" s="4" t="s">
        <v>364</v>
      </c>
      <c r="D585" s="7"/>
      <c r="E585" s="7"/>
      <c r="F585" s="7"/>
      <c r="G585" s="7"/>
      <c r="H585" s="6"/>
      <c r="I585" s="4"/>
    </row>
    <row r="586" spans="1:9" ht="18.75" x14ac:dyDescent="0.25">
      <c r="A586" s="49"/>
      <c r="B586" s="49"/>
      <c r="C586" s="4" t="s">
        <v>364</v>
      </c>
      <c r="D586" s="7">
        <v>21</v>
      </c>
      <c r="E586" s="7">
        <v>3</v>
      </c>
      <c r="F586" s="7">
        <v>3</v>
      </c>
      <c r="G586" s="7"/>
      <c r="H586" s="6"/>
      <c r="I586" s="4"/>
    </row>
    <row r="587" spans="1:9" ht="18.75" x14ac:dyDescent="0.25">
      <c r="A587" s="50"/>
      <c r="B587" s="50"/>
      <c r="C587" s="4" t="s">
        <v>12</v>
      </c>
      <c r="D587" s="7">
        <f>D586+D585+D584+D583+D582</f>
        <v>39</v>
      </c>
      <c r="E587" s="7">
        <f t="shared" ref="E587:F587" si="93">E586+E585+E584+E583+E582</f>
        <v>15</v>
      </c>
      <c r="F587" s="7">
        <f t="shared" si="93"/>
        <v>12</v>
      </c>
      <c r="G587" s="7">
        <f>0.22*(F587+E587+D587)</f>
        <v>14.52</v>
      </c>
      <c r="H587" s="6">
        <f>G587*100/250</f>
        <v>5.8079999999999998</v>
      </c>
      <c r="I587" s="4"/>
    </row>
    <row r="588" spans="1:9" ht="18.75" x14ac:dyDescent="0.25">
      <c r="A588" s="51">
        <v>219</v>
      </c>
      <c r="B588" s="48">
        <v>100</v>
      </c>
      <c r="C588" s="4" t="s">
        <v>255</v>
      </c>
      <c r="D588" s="7"/>
      <c r="E588" s="7"/>
      <c r="F588" s="7"/>
      <c r="G588" s="7"/>
      <c r="H588" s="6"/>
      <c r="I588" s="4"/>
    </row>
    <row r="589" spans="1:9" ht="18.75" x14ac:dyDescent="0.25">
      <c r="A589" s="52"/>
      <c r="B589" s="49"/>
      <c r="C589" s="4" t="s">
        <v>365</v>
      </c>
      <c r="D589" s="4"/>
      <c r="E589" s="4"/>
      <c r="F589" s="4"/>
      <c r="G589" s="4"/>
      <c r="H589" s="4"/>
      <c r="I589" s="4"/>
    </row>
    <row r="590" spans="1:9" ht="19.5" thickBot="1" x14ac:dyDescent="0.3">
      <c r="A590" s="52"/>
      <c r="B590" s="49"/>
      <c r="C590" s="17" t="s">
        <v>12</v>
      </c>
      <c r="D590" s="18"/>
      <c r="E590" s="18"/>
      <c r="F590" s="18"/>
      <c r="G590" s="17"/>
      <c r="H590" s="17"/>
      <c r="I590" s="17"/>
    </row>
    <row r="591" spans="1:9" ht="18.75" x14ac:dyDescent="0.25">
      <c r="A591" s="57">
        <v>220</v>
      </c>
      <c r="B591" s="59">
        <v>160</v>
      </c>
      <c r="C591" s="19" t="s">
        <v>366</v>
      </c>
      <c r="D591" s="19"/>
      <c r="E591" s="19"/>
      <c r="F591" s="19"/>
      <c r="G591" s="19"/>
      <c r="H591" s="19"/>
      <c r="I591" s="20"/>
    </row>
    <row r="592" spans="1:9" ht="18.75" x14ac:dyDescent="0.25">
      <c r="A592" s="58"/>
      <c r="B592" s="49"/>
      <c r="C592" s="4" t="s">
        <v>367</v>
      </c>
      <c r="D592" s="4"/>
      <c r="E592" s="4"/>
      <c r="F592" s="4"/>
      <c r="G592" s="4"/>
      <c r="H592" s="4"/>
      <c r="I592" s="21"/>
    </row>
    <row r="593" spans="1:9" ht="18.75" x14ac:dyDescent="0.25">
      <c r="A593" s="58"/>
      <c r="B593" s="49"/>
      <c r="C593" s="17" t="s">
        <v>12</v>
      </c>
      <c r="D593" s="17">
        <v>9</v>
      </c>
      <c r="E593" s="17">
        <v>9</v>
      </c>
      <c r="F593" s="17">
        <v>2</v>
      </c>
      <c r="G593" s="17">
        <f>0.22*(F593+E593+D593)</f>
        <v>4.4000000000000004</v>
      </c>
      <c r="H593" s="17">
        <f>G593*100/B591</f>
        <v>2.7500000000000004</v>
      </c>
      <c r="I593" s="22"/>
    </row>
    <row r="594" spans="1:9" ht="18.75" x14ac:dyDescent="0.25">
      <c r="A594" s="51">
        <v>221</v>
      </c>
      <c r="B594" s="48">
        <v>250</v>
      </c>
      <c r="C594" s="4" t="s">
        <v>46</v>
      </c>
      <c r="D594" s="4"/>
      <c r="E594" s="4"/>
      <c r="F594" s="4"/>
      <c r="G594" s="4"/>
      <c r="H594" s="4"/>
      <c r="I594" s="4"/>
    </row>
    <row r="595" spans="1:9" ht="18.75" x14ac:dyDescent="0.25">
      <c r="A595" s="52"/>
      <c r="B595" s="49"/>
      <c r="C595" s="4" t="s">
        <v>367</v>
      </c>
      <c r="D595" s="4"/>
      <c r="E595" s="4"/>
      <c r="F595" s="4"/>
      <c r="G595" s="4"/>
      <c r="H595" s="4"/>
      <c r="I595" s="4"/>
    </row>
    <row r="596" spans="1:9" ht="18.75" x14ac:dyDescent="0.25">
      <c r="A596" s="52"/>
      <c r="B596" s="49"/>
      <c r="C596" s="4" t="s">
        <v>368</v>
      </c>
      <c r="D596" s="4"/>
      <c r="E596" s="4"/>
      <c r="F596" s="4"/>
      <c r="G596" s="4"/>
      <c r="H596" s="4"/>
      <c r="I596" s="4"/>
    </row>
    <row r="597" spans="1:9" ht="18.75" x14ac:dyDescent="0.25">
      <c r="A597" s="53"/>
      <c r="B597" s="50"/>
      <c r="C597" s="4" t="s">
        <v>12</v>
      </c>
      <c r="D597" s="4"/>
      <c r="E597" s="4"/>
      <c r="F597" s="4"/>
      <c r="G597" s="4"/>
      <c r="H597" s="4"/>
      <c r="I597" s="4"/>
    </row>
    <row r="598" spans="1:9" ht="18.75" x14ac:dyDescent="0.3">
      <c r="A598" s="51">
        <v>231</v>
      </c>
      <c r="B598" s="4">
        <v>400</v>
      </c>
      <c r="C598" s="4" t="s">
        <v>12</v>
      </c>
      <c r="D598" s="4"/>
      <c r="E598" s="4"/>
      <c r="F598" s="4"/>
      <c r="G598" s="23"/>
      <c r="H598" s="23"/>
      <c r="I598" s="4"/>
    </row>
    <row r="599" spans="1:9" ht="18.75" x14ac:dyDescent="0.3">
      <c r="A599" s="53"/>
      <c r="B599" s="4">
        <v>400</v>
      </c>
      <c r="C599" s="4" t="s">
        <v>12</v>
      </c>
      <c r="D599" s="4"/>
      <c r="E599" s="4"/>
      <c r="F599" s="4"/>
      <c r="G599" s="23"/>
      <c r="H599" s="23"/>
      <c r="I599" s="4"/>
    </row>
    <row r="600" spans="1:9" ht="18.75" x14ac:dyDescent="0.3">
      <c r="A600" s="51">
        <v>232</v>
      </c>
      <c r="B600" s="4">
        <v>630</v>
      </c>
      <c r="C600" s="4" t="s">
        <v>12</v>
      </c>
      <c r="D600" s="4"/>
      <c r="E600" s="4"/>
      <c r="F600" s="4"/>
      <c r="G600" s="23"/>
      <c r="H600" s="23"/>
      <c r="I600" s="4"/>
    </row>
    <row r="601" spans="1:9" ht="18.75" x14ac:dyDescent="0.3">
      <c r="A601" s="53"/>
      <c r="B601" s="4">
        <v>630</v>
      </c>
      <c r="C601" s="4" t="s">
        <v>12</v>
      </c>
      <c r="D601" s="4"/>
      <c r="E601" s="4"/>
      <c r="F601" s="4"/>
      <c r="G601" s="23"/>
      <c r="H601" s="23"/>
      <c r="I601" s="4"/>
    </row>
    <row r="602" spans="1:9" ht="18.75" x14ac:dyDescent="0.3">
      <c r="A602" s="9">
        <v>233</v>
      </c>
      <c r="B602" s="4">
        <v>400</v>
      </c>
      <c r="C602" s="4" t="s">
        <v>12</v>
      </c>
      <c r="D602" s="4">
        <v>0</v>
      </c>
      <c r="E602" s="4">
        <v>15</v>
      </c>
      <c r="F602" s="4">
        <v>15</v>
      </c>
      <c r="G602" s="23">
        <f>0.22*(F602+E602+D602)</f>
        <v>6.6</v>
      </c>
      <c r="H602" s="23">
        <f>G602*100/400</f>
        <v>1.65</v>
      </c>
      <c r="I602" s="4"/>
    </row>
    <row r="603" spans="1:9" ht="18.75" x14ac:dyDescent="0.3">
      <c r="A603" s="24">
        <v>234</v>
      </c>
      <c r="B603" s="17">
        <v>250</v>
      </c>
      <c r="C603" s="4"/>
      <c r="D603" s="4"/>
      <c r="E603" s="4"/>
      <c r="F603" s="4"/>
      <c r="G603" s="23"/>
      <c r="H603" s="23"/>
      <c r="I603" s="4"/>
    </row>
    <row r="604" spans="1:9" ht="18.75" x14ac:dyDescent="0.3">
      <c r="A604" s="24">
        <v>235</v>
      </c>
      <c r="B604" s="17">
        <v>400</v>
      </c>
      <c r="C604" s="4"/>
      <c r="D604" s="4"/>
      <c r="E604" s="4"/>
      <c r="F604" s="4"/>
      <c r="G604" s="23"/>
      <c r="H604" s="23"/>
      <c r="I604" s="4"/>
    </row>
    <row r="605" spans="1:9" ht="18.75" x14ac:dyDescent="0.3">
      <c r="A605" s="24">
        <v>236</v>
      </c>
      <c r="B605" s="17">
        <v>630</v>
      </c>
      <c r="C605" s="4"/>
      <c r="D605" s="4"/>
      <c r="E605" s="4"/>
      <c r="F605" s="4"/>
      <c r="G605" s="23"/>
      <c r="H605" s="23"/>
      <c r="I605" s="4"/>
    </row>
    <row r="606" spans="1:9" ht="18.75" x14ac:dyDescent="0.3">
      <c r="A606" s="51">
        <v>237</v>
      </c>
      <c r="B606" s="17">
        <v>630</v>
      </c>
      <c r="C606" s="4"/>
      <c r="D606" s="4"/>
      <c r="E606" s="4"/>
      <c r="F606" s="4"/>
      <c r="G606" s="23"/>
      <c r="H606" s="23"/>
      <c r="I606" s="4"/>
    </row>
    <row r="607" spans="1:9" ht="18.75" x14ac:dyDescent="0.3">
      <c r="A607" s="52"/>
      <c r="B607" s="17">
        <v>630</v>
      </c>
      <c r="C607" s="4"/>
      <c r="D607" s="4"/>
      <c r="E607" s="4"/>
      <c r="F607" s="4"/>
      <c r="G607" s="23"/>
      <c r="H607" s="23"/>
      <c r="I607" s="4"/>
    </row>
    <row r="608" spans="1:9" ht="18.75" x14ac:dyDescent="0.3">
      <c r="A608" s="53"/>
      <c r="B608" s="17" t="s">
        <v>12</v>
      </c>
      <c r="C608" s="4"/>
      <c r="D608" s="4"/>
      <c r="E608" s="4"/>
      <c r="F608" s="4"/>
      <c r="G608" s="23"/>
      <c r="H608" s="23"/>
      <c r="I608" s="4"/>
    </row>
    <row r="609" spans="1:9" ht="18.75" x14ac:dyDescent="0.3">
      <c r="A609" s="24">
        <v>238</v>
      </c>
      <c r="B609" s="17">
        <v>630</v>
      </c>
      <c r="C609" s="4"/>
      <c r="D609" s="4"/>
      <c r="E609" s="4"/>
      <c r="F609" s="4"/>
      <c r="G609" s="23"/>
      <c r="H609" s="23"/>
      <c r="I609" s="4"/>
    </row>
    <row r="610" spans="1:9" ht="18.75" x14ac:dyDescent="0.3">
      <c r="A610" s="24">
        <v>239</v>
      </c>
      <c r="B610" s="17">
        <v>400</v>
      </c>
      <c r="C610" s="4"/>
      <c r="D610" s="4"/>
      <c r="E610" s="4"/>
      <c r="F610" s="4"/>
      <c r="G610" s="23"/>
      <c r="H610" s="23"/>
      <c r="I610" s="4"/>
    </row>
    <row r="611" spans="1:9" ht="18.75" x14ac:dyDescent="0.3">
      <c r="A611" s="24">
        <v>240</v>
      </c>
      <c r="B611" s="17">
        <v>100</v>
      </c>
      <c r="C611" s="4"/>
      <c r="D611" s="4"/>
      <c r="E611" s="4"/>
      <c r="F611" s="4"/>
      <c r="G611" s="23"/>
      <c r="H611" s="23"/>
      <c r="I611" s="4"/>
    </row>
    <row r="612" spans="1:9" ht="18.75" x14ac:dyDescent="0.3">
      <c r="A612" s="24">
        <v>241</v>
      </c>
      <c r="B612" s="17">
        <v>400</v>
      </c>
      <c r="C612" s="4"/>
      <c r="D612" s="4"/>
      <c r="E612" s="4"/>
      <c r="F612" s="4"/>
      <c r="G612" s="23"/>
      <c r="H612" s="23"/>
      <c r="I612" s="4"/>
    </row>
    <row r="613" spans="1:9" ht="18.75" x14ac:dyDescent="0.3">
      <c r="A613" s="51">
        <v>242</v>
      </c>
      <c r="B613" s="17">
        <v>1250</v>
      </c>
      <c r="C613" s="4"/>
      <c r="D613" s="4">
        <v>68</v>
      </c>
      <c r="E613" s="4">
        <v>78</v>
      </c>
      <c r="F613" s="4">
        <v>73</v>
      </c>
      <c r="G613" s="23">
        <f>0.22*(F613+E613+D613)</f>
        <v>48.18</v>
      </c>
      <c r="H613" s="23">
        <f>G613*100/B613</f>
        <v>3.8544</v>
      </c>
      <c r="I613" s="4"/>
    </row>
    <row r="614" spans="1:9" ht="18.75" x14ac:dyDescent="0.3">
      <c r="A614" s="52"/>
      <c r="B614" s="17">
        <v>1250</v>
      </c>
      <c r="C614" s="4"/>
      <c r="D614" s="4">
        <v>62</v>
      </c>
      <c r="E614" s="4">
        <v>76</v>
      </c>
      <c r="F614" s="4">
        <v>65</v>
      </c>
      <c r="G614" s="23">
        <f>0.22*(F614+E614+D614)</f>
        <v>44.660000000000004</v>
      </c>
      <c r="H614" s="23">
        <f>G614*100/B614</f>
        <v>3.5728</v>
      </c>
      <c r="I614" s="4"/>
    </row>
    <row r="615" spans="1:9" ht="18.75" x14ac:dyDescent="0.3">
      <c r="A615" s="53"/>
      <c r="B615" s="17" t="s">
        <v>12</v>
      </c>
      <c r="C615" s="4"/>
      <c r="D615" s="4">
        <f>D614+D613</f>
        <v>130</v>
      </c>
      <c r="E615" s="4">
        <f t="shared" ref="E615:F615" si="94">E614+E613</f>
        <v>154</v>
      </c>
      <c r="F615" s="4">
        <f t="shared" si="94"/>
        <v>138</v>
      </c>
      <c r="G615" s="23">
        <f>0.22*(F615+E615+D615)</f>
        <v>92.84</v>
      </c>
      <c r="H615" s="23">
        <f>H614+H613</f>
        <v>7.4272</v>
      </c>
      <c r="I615" s="4"/>
    </row>
    <row r="616" spans="1:9" ht="18.75" x14ac:dyDescent="0.3">
      <c r="A616" s="24">
        <v>244</v>
      </c>
      <c r="B616" s="17">
        <v>160</v>
      </c>
      <c r="C616" s="4"/>
      <c r="D616" s="4"/>
      <c r="E616" s="4"/>
      <c r="F616" s="4"/>
      <c r="G616" s="23"/>
      <c r="H616" s="23"/>
      <c r="I616" s="4"/>
    </row>
    <row r="617" spans="1:9" ht="18.75" x14ac:dyDescent="0.3">
      <c r="A617" s="24">
        <v>245</v>
      </c>
      <c r="B617" s="17">
        <v>250</v>
      </c>
      <c r="C617" s="4"/>
      <c r="D617" s="4">
        <v>62</v>
      </c>
      <c r="E617" s="4">
        <v>67</v>
      </c>
      <c r="F617" s="4">
        <v>49</v>
      </c>
      <c r="G617" s="23">
        <f>0.22*(F617+E617+D617)</f>
        <v>39.160000000000004</v>
      </c>
      <c r="H617" s="23">
        <f>G617*100/B617</f>
        <v>15.664000000000001</v>
      </c>
      <c r="I617" s="4"/>
    </row>
    <row r="618" spans="1:9" ht="18.75" x14ac:dyDescent="0.3">
      <c r="A618" s="51">
        <v>246</v>
      </c>
      <c r="B618" s="17">
        <v>2500</v>
      </c>
      <c r="C618" s="4"/>
      <c r="D618" s="4"/>
      <c r="E618" s="4"/>
      <c r="F618" s="4"/>
      <c r="G618" s="23"/>
      <c r="H618" s="23"/>
      <c r="I618" s="4"/>
    </row>
    <row r="619" spans="1:9" ht="18.75" x14ac:dyDescent="0.3">
      <c r="A619" s="52"/>
      <c r="B619" s="17">
        <v>2500</v>
      </c>
      <c r="C619" s="4"/>
      <c r="D619" s="4"/>
      <c r="E619" s="4"/>
      <c r="F619" s="4"/>
      <c r="G619" s="23"/>
      <c r="H619" s="23"/>
      <c r="I619" s="4"/>
    </row>
    <row r="620" spans="1:9" ht="18.75" x14ac:dyDescent="0.3">
      <c r="A620" s="53"/>
      <c r="B620" s="17" t="s">
        <v>12</v>
      </c>
      <c r="C620" s="4"/>
      <c r="D620" s="4"/>
      <c r="E620" s="4"/>
      <c r="F620" s="4"/>
      <c r="G620" s="23"/>
      <c r="H620" s="23"/>
      <c r="I620" s="4"/>
    </row>
    <row r="621" spans="1:9" ht="18.75" x14ac:dyDescent="0.3">
      <c r="A621" s="51">
        <v>247</v>
      </c>
      <c r="B621" s="17">
        <v>250</v>
      </c>
      <c r="C621" s="4"/>
      <c r="D621" s="4"/>
      <c r="E621" s="4"/>
      <c r="F621" s="4"/>
      <c r="G621" s="23"/>
      <c r="H621" s="23"/>
      <c r="I621" s="4"/>
    </row>
    <row r="622" spans="1:9" ht="18.75" x14ac:dyDescent="0.3">
      <c r="A622" s="52"/>
      <c r="B622" s="17"/>
      <c r="C622" s="4"/>
      <c r="D622" s="4"/>
      <c r="E622" s="4"/>
      <c r="F622" s="4"/>
      <c r="G622" s="23"/>
      <c r="H622" s="23"/>
      <c r="I622" s="4"/>
    </row>
    <row r="623" spans="1:9" ht="18.75" x14ac:dyDescent="0.3">
      <c r="A623" s="52"/>
      <c r="B623" s="17">
        <v>630</v>
      </c>
      <c r="C623" s="4"/>
      <c r="D623" s="4">
        <v>34</v>
      </c>
      <c r="E623" s="4">
        <v>48</v>
      </c>
      <c r="F623" s="4">
        <v>42</v>
      </c>
      <c r="G623" s="23">
        <f>0.22*(F623+E623+D623)</f>
        <v>27.28</v>
      </c>
      <c r="H623" s="23">
        <f>G623*100/B623</f>
        <v>4.3301587301587299</v>
      </c>
      <c r="I623" s="4"/>
    </row>
    <row r="624" spans="1:9" ht="18.75" x14ac:dyDescent="0.3">
      <c r="A624" s="53"/>
      <c r="B624" s="17"/>
      <c r="C624" s="4"/>
      <c r="D624" s="4"/>
      <c r="E624" s="4"/>
      <c r="F624" s="4"/>
      <c r="G624" s="23"/>
      <c r="H624" s="23"/>
      <c r="I624" s="4"/>
    </row>
    <row r="625" spans="1:9" ht="18.75" x14ac:dyDescent="0.3">
      <c r="A625" s="24">
        <v>248</v>
      </c>
      <c r="B625" s="17">
        <v>630</v>
      </c>
      <c r="C625" s="4"/>
      <c r="D625" s="4"/>
      <c r="E625" s="4"/>
      <c r="F625" s="4"/>
      <c r="G625" s="23"/>
      <c r="H625" s="23"/>
      <c r="I625" s="4"/>
    </row>
    <row r="626" spans="1:9" ht="18.75" x14ac:dyDescent="0.3">
      <c r="A626" s="24">
        <v>1490</v>
      </c>
      <c r="B626" s="17">
        <v>400</v>
      </c>
      <c r="C626" s="4"/>
      <c r="D626" s="4"/>
      <c r="E626" s="4"/>
      <c r="F626" s="4"/>
      <c r="G626" s="23"/>
      <c r="H626" s="23"/>
      <c r="I626" s="4"/>
    </row>
    <row r="627" spans="1:9" ht="18.75" x14ac:dyDescent="0.3">
      <c r="A627" s="24">
        <v>1533</v>
      </c>
      <c r="B627" s="17">
        <v>630</v>
      </c>
      <c r="C627" s="4"/>
      <c r="D627" s="4"/>
      <c r="E627" s="4"/>
      <c r="F627" s="4"/>
      <c r="G627" s="23"/>
      <c r="H627" s="23"/>
      <c r="I627" s="4"/>
    </row>
    <row r="628" spans="1:9" ht="18.75" x14ac:dyDescent="0.3">
      <c r="A628" s="24">
        <v>1534</v>
      </c>
      <c r="B628" s="17">
        <v>400</v>
      </c>
      <c r="C628" s="4"/>
      <c r="D628" s="4"/>
      <c r="E628" s="4"/>
      <c r="F628" s="4"/>
      <c r="G628" s="23"/>
      <c r="H628" s="23"/>
      <c r="I628" s="4"/>
    </row>
    <row r="629" spans="1:9" ht="18.75" x14ac:dyDescent="0.3">
      <c r="A629" s="24"/>
      <c r="B629" s="17"/>
      <c r="C629" s="4"/>
      <c r="D629" s="4"/>
      <c r="E629" s="4"/>
      <c r="F629" s="4"/>
      <c r="G629" s="23"/>
      <c r="H629" s="23"/>
      <c r="I629" s="4"/>
    </row>
    <row r="630" spans="1:9" ht="18.75" x14ac:dyDescent="0.3">
      <c r="A630" s="24"/>
      <c r="B630" s="17"/>
      <c r="C630" s="4"/>
      <c r="D630" s="4"/>
      <c r="E630" s="4"/>
      <c r="F630" s="4"/>
      <c r="G630" s="23"/>
      <c r="H630" s="23"/>
      <c r="I630" s="4"/>
    </row>
    <row r="631" spans="1:9" ht="18.75" x14ac:dyDescent="0.3">
      <c r="A631" s="24"/>
      <c r="B631" s="17"/>
      <c r="C631" s="4"/>
      <c r="D631" s="4"/>
      <c r="E631" s="4"/>
      <c r="F631" s="4"/>
      <c r="G631" s="23"/>
      <c r="H631" s="23"/>
      <c r="I631" s="4"/>
    </row>
    <row r="632" spans="1:9" ht="18.75" x14ac:dyDescent="0.3">
      <c r="A632" s="45">
        <v>893</v>
      </c>
      <c r="B632" s="48">
        <v>160</v>
      </c>
      <c r="C632" s="4" t="s">
        <v>369</v>
      </c>
      <c r="D632" s="23">
        <v>8</v>
      </c>
      <c r="E632" s="23">
        <v>2</v>
      </c>
      <c r="F632" s="23">
        <v>2</v>
      </c>
      <c r="G632" s="23"/>
      <c r="H632" s="23"/>
      <c r="I632" s="4"/>
    </row>
    <row r="633" spans="1:9" ht="18.75" x14ac:dyDescent="0.3">
      <c r="A633" s="46"/>
      <c r="B633" s="49"/>
      <c r="C633" s="4" t="s">
        <v>370</v>
      </c>
      <c r="D633" s="23">
        <v>3</v>
      </c>
      <c r="E633" s="23">
        <v>28</v>
      </c>
      <c r="F633" s="23">
        <v>3</v>
      </c>
      <c r="G633" s="23"/>
      <c r="H633" s="23"/>
      <c r="I633" s="4"/>
    </row>
    <row r="634" spans="1:9" ht="18.75" x14ac:dyDescent="0.3">
      <c r="A634" s="47"/>
      <c r="B634" s="50"/>
      <c r="C634" s="4" t="s">
        <v>12</v>
      </c>
      <c r="D634" s="23">
        <f>D633+D632</f>
        <v>11</v>
      </c>
      <c r="E634" s="23">
        <f t="shared" ref="E634:F634" si="95">E633+E632</f>
        <v>30</v>
      </c>
      <c r="F634" s="23">
        <f t="shared" si="95"/>
        <v>5</v>
      </c>
      <c r="G634" s="23">
        <f>0.22*(F634+E634+D634)</f>
        <v>10.119999999999999</v>
      </c>
      <c r="H634" s="23">
        <f>G634*100/160</f>
        <v>6.3249999999999993</v>
      </c>
      <c r="I634" s="4"/>
    </row>
    <row r="635" spans="1:9" ht="18.75" x14ac:dyDescent="0.3">
      <c r="A635" s="25">
        <v>406</v>
      </c>
      <c r="B635" s="26">
        <v>160</v>
      </c>
      <c r="C635" s="4"/>
      <c r="D635" s="23">
        <v>0</v>
      </c>
      <c r="E635" s="23">
        <v>2</v>
      </c>
      <c r="F635" s="23">
        <v>0</v>
      </c>
      <c r="G635" s="23">
        <f>0.2*(F635+E635+D635)</f>
        <v>0.4</v>
      </c>
      <c r="H635" s="23">
        <f>G635*100/160</f>
        <v>0.25</v>
      </c>
      <c r="I635" s="4"/>
    </row>
    <row r="636" spans="1:9" ht="18.75" x14ac:dyDescent="0.3">
      <c r="A636" s="45">
        <v>423</v>
      </c>
      <c r="B636" s="48"/>
      <c r="C636" s="4" t="s">
        <v>369</v>
      </c>
      <c r="D636" s="23">
        <v>0</v>
      </c>
      <c r="E636" s="23">
        <v>0</v>
      </c>
      <c r="F636" s="23">
        <v>0</v>
      </c>
      <c r="G636" s="23"/>
      <c r="H636" s="23"/>
      <c r="I636" s="4"/>
    </row>
    <row r="637" spans="1:9" ht="18.75" x14ac:dyDescent="0.3">
      <c r="A637" s="46"/>
      <c r="B637" s="49"/>
      <c r="C637" s="4" t="s">
        <v>371</v>
      </c>
      <c r="D637" s="23">
        <v>1</v>
      </c>
      <c r="E637" s="23">
        <v>2</v>
      </c>
      <c r="F637" s="23">
        <v>2</v>
      </c>
      <c r="G637" s="23"/>
      <c r="H637" s="23"/>
      <c r="I637" s="4"/>
    </row>
    <row r="638" spans="1:9" ht="18.75" x14ac:dyDescent="0.3">
      <c r="A638" s="46"/>
      <c r="B638" s="49"/>
      <c r="C638" s="4" t="s">
        <v>372</v>
      </c>
      <c r="D638" s="23">
        <v>0</v>
      </c>
      <c r="E638" s="23">
        <v>2</v>
      </c>
      <c r="F638" s="23">
        <v>11</v>
      </c>
      <c r="G638" s="23"/>
      <c r="H638" s="23"/>
      <c r="I638" s="4"/>
    </row>
    <row r="639" spans="1:9" ht="18.75" x14ac:dyDescent="0.3">
      <c r="A639" s="46"/>
      <c r="B639" s="49"/>
      <c r="C639" s="4" t="s">
        <v>373</v>
      </c>
      <c r="D639" s="23">
        <v>0</v>
      </c>
      <c r="E639" s="23">
        <v>0</v>
      </c>
      <c r="F639" s="23">
        <v>0</v>
      </c>
      <c r="G639" s="23"/>
      <c r="H639" s="23"/>
      <c r="I639" s="4"/>
    </row>
    <row r="640" spans="1:9" ht="18.75" x14ac:dyDescent="0.3">
      <c r="A640" s="46"/>
      <c r="B640" s="49"/>
      <c r="C640" s="4" t="s">
        <v>374</v>
      </c>
      <c r="D640" s="23">
        <v>0</v>
      </c>
      <c r="E640" s="23">
        <v>0</v>
      </c>
      <c r="F640" s="23">
        <v>0</v>
      </c>
      <c r="G640" s="23"/>
      <c r="H640" s="23"/>
      <c r="I640" s="4"/>
    </row>
    <row r="641" spans="1:9" ht="18.75" x14ac:dyDescent="0.3">
      <c r="A641" s="47"/>
      <c r="B641" s="50"/>
      <c r="C641" s="4" t="s">
        <v>12</v>
      </c>
      <c r="D641" s="23">
        <f>D640+D639+D638+D637+D636</f>
        <v>1</v>
      </c>
      <c r="E641" s="23">
        <f t="shared" ref="E641:F641" si="96">E640+E639+E638+E637+E636</f>
        <v>4</v>
      </c>
      <c r="F641" s="23">
        <f t="shared" si="96"/>
        <v>13</v>
      </c>
      <c r="G641" s="23">
        <f>0.22*(F641+E641+D641)</f>
        <v>3.96</v>
      </c>
      <c r="H641" s="23"/>
      <c r="I641" s="4"/>
    </row>
    <row r="642" spans="1:9" ht="18.75" x14ac:dyDescent="0.3">
      <c r="A642" s="25">
        <v>159</v>
      </c>
      <c r="B642" s="26">
        <v>250</v>
      </c>
      <c r="C642" s="4"/>
      <c r="D642" s="23">
        <v>0</v>
      </c>
      <c r="E642" s="23">
        <v>0</v>
      </c>
      <c r="F642" s="23">
        <v>0</v>
      </c>
      <c r="G642" s="23">
        <f t="shared" ref="G642:G643" si="97">0.22*(F642+E642+D642)</f>
        <v>0</v>
      </c>
      <c r="H642" s="23"/>
      <c r="I642" s="4"/>
    </row>
    <row r="643" spans="1:9" ht="18.75" x14ac:dyDescent="0.3">
      <c r="A643" s="25">
        <v>160</v>
      </c>
      <c r="B643" s="26">
        <v>160</v>
      </c>
      <c r="C643" s="4"/>
      <c r="D643" s="23">
        <v>2</v>
      </c>
      <c r="E643" s="23">
        <v>0</v>
      </c>
      <c r="F643" s="23">
        <v>0</v>
      </c>
      <c r="G643" s="23">
        <f t="shared" si="97"/>
        <v>0.44</v>
      </c>
      <c r="H643" s="23"/>
      <c r="I643" s="4"/>
    </row>
    <row r="644" spans="1:9" ht="18.75" x14ac:dyDescent="0.3">
      <c r="A644" s="51">
        <v>1526</v>
      </c>
      <c r="B644" s="48">
        <v>630</v>
      </c>
      <c r="C644" s="4" t="s">
        <v>60</v>
      </c>
      <c r="D644" s="23">
        <v>6</v>
      </c>
      <c r="E644" s="23">
        <v>7</v>
      </c>
      <c r="F644" s="23">
        <v>18</v>
      </c>
      <c r="G644" s="23"/>
      <c r="H644" s="23"/>
      <c r="I644" s="4"/>
    </row>
    <row r="645" spans="1:9" ht="18.75" x14ac:dyDescent="0.3">
      <c r="A645" s="52"/>
      <c r="B645" s="49"/>
      <c r="C645" s="4" t="s">
        <v>61</v>
      </c>
      <c r="D645" s="23">
        <v>27</v>
      </c>
      <c r="E645" s="23">
        <v>11</v>
      </c>
      <c r="F645" s="23">
        <v>17</v>
      </c>
      <c r="G645" s="23"/>
      <c r="H645" s="23"/>
      <c r="I645" s="4"/>
    </row>
    <row r="646" spans="1:9" ht="18.75" x14ac:dyDescent="0.3">
      <c r="A646" s="52"/>
      <c r="B646" s="49"/>
      <c r="C646" s="4" t="s">
        <v>62</v>
      </c>
      <c r="D646" s="23">
        <v>15</v>
      </c>
      <c r="E646" s="23">
        <v>8</v>
      </c>
      <c r="F646" s="23">
        <v>6</v>
      </c>
      <c r="G646" s="23"/>
      <c r="H646" s="23"/>
      <c r="I646" s="4"/>
    </row>
    <row r="647" spans="1:9" ht="18.75" x14ac:dyDescent="0.3">
      <c r="A647" s="52"/>
      <c r="B647" s="49"/>
      <c r="C647" s="4" t="s">
        <v>63</v>
      </c>
      <c r="D647" s="23">
        <v>24</v>
      </c>
      <c r="E647" s="23">
        <v>18</v>
      </c>
      <c r="F647" s="23">
        <v>23</v>
      </c>
      <c r="G647" s="23"/>
      <c r="H647" s="23"/>
      <c r="I647" s="4"/>
    </row>
    <row r="648" spans="1:9" ht="18.75" x14ac:dyDescent="0.3">
      <c r="A648" s="52"/>
      <c r="B648" s="50"/>
      <c r="C648" s="4" t="s">
        <v>12</v>
      </c>
      <c r="D648" s="23">
        <f>D647+D646+D645+D644</f>
        <v>72</v>
      </c>
      <c r="E648" s="23">
        <f t="shared" ref="E648:F648" si="98">E647+E646+E645+E644</f>
        <v>44</v>
      </c>
      <c r="F648" s="23">
        <f t="shared" si="98"/>
        <v>64</v>
      </c>
      <c r="G648" s="23">
        <f>0.22*(F648+E648+D648)</f>
        <v>39.6</v>
      </c>
      <c r="H648" s="27">
        <f>G648*100/630</f>
        <v>6.2857142857142856</v>
      </c>
      <c r="I648" s="4"/>
    </row>
    <row r="649" spans="1:9" ht="18.75" x14ac:dyDescent="0.3">
      <c r="A649" s="52"/>
      <c r="B649" s="54">
        <v>630</v>
      </c>
      <c r="C649" s="4" t="s">
        <v>60</v>
      </c>
      <c r="D649" s="23">
        <v>3</v>
      </c>
      <c r="E649" s="23">
        <v>2</v>
      </c>
      <c r="F649" s="23">
        <v>0</v>
      </c>
      <c r="G649" s="23"/>
      <c r="H649" s="23"/>
      <c r="I649" s="4"/>
    </row>
    <row r="650" spans="1:9" ht="18.75" x14ac:dyDescent="0.3">
      <c r="A650" s="52"/>
      <c r="B650" s="55"/>
      <c r="C650" s="4" t="s">
        <v>61</v>
      </c>
      <c r="D650" s="23">
        <v>8</v>
      </c>
      <c r="E650" s="23">
        <v>5</v>
      </c>
      <c r="F650" s="23">
        <v>15</v>
      </c>
      <c r="G650" s="23"/>
      <c r="H650" s="23"/>
      <c r="I650" s="4"/>
    </row>
    <row r="651" spans="1:9" ht="18.75" x14ac:dyDescent="0.3">
      <c r="A651" s="52"/>
      <c r="B651" s="55"/>
      <c r="C651" s="28" t="s">
        <v>62</v>
      </c>
      <c r="D651" s="4">
        <v>0</v>
      </c>
      <c r="E651" s="4">
        <v>0</v>
      </c>
      <c r="F651" s="4">
        <v>0</v>
      </c>
      <c r="G651" s="23"/>
      <c r="H651" s="23"/>
      <c r="I651" s="29"/>
    </row>
    <row r="652" spans="1:9" ht="18.75" x14ac:dyDescent="0.3">
      <c r="A652" s="52"/>
      <c r="B652" s="55"/>
      <c r="C652" s="28" t="s">
        <v>63</v>
      </c>
      <c r="D652" s="4">
        <v>15</v>
      </c>
      <c r="E652" s="4">
        <v>22</v>
      </c>
      <c r="F652" s="4">
        <v>6</v>
      </c>
      <c r="G652" s="23"/>
      <c r="H652" s="23"/>
      <c r="I652" s="29"/>
    </row>
    <row r="653" spans="1:9" ht="18.75" x14ac:dyDescent="0.3">
      <c r="A653" s="53"/>
      <c r="B653" s="56"/>
      <c r="C653" s="28" t="s">
        <v>12</v>
      </c>
      <c r="D653" s="4">
        <f>D652+D651+D650+D649</f>
        <v>26</v>
      </c>
      <c r="E653" s="4">
        <f t="shared" ref="E653:F653" si="99">E652+E651+E650+E649</f>
        <v>29</v>
      </c>
      <c r="F653" s="4">
        <f t="shared" si="99"/>
        <v>21</v>
      </c>
      <c r="G653" s="23">
        <f>0.22*(F653+E653+D653)</f>
        <v>16.72</v>
      </c>
      <c r="H653" s="30">
        <f>G653*100/630</f>
        <v>2.6539682539682539</v>
      </c>
      <c r="I653" s="29"/>
    </row>
  </sheetData>
  <mergeCells count="208">
    <mergeCell ref="I1:I3"/>
    <mergeCell ref="D2:F2"/>
    <mergeCell ref="A5:A7"/>
    <mergeCell ref="A9:A11"/>
    <mergeCell ref="A12:A13"/>
    <mergeCell ref="A14:A15"/>
    <mergeCell ref="A1:A3"/>
    <mergeCell ref="B1:B3"/>
    <mergeCell ref="C1:C3"/>
    <mergeCell ref="D1:F1"/>
    <mergeCell ref="G1:G3"/>
    <mergeCell ref="H1:H3"/>
    <mergeCell ref="A34:A36"/>
    <mergeCell ref="A37:A41"/>
    <mergeCell ref="B37:B41"/>
    <mergeCell ref="A42:A52"/>
    <mergeCell ref="B42:B46"/>
    <mergeCell ref="B47:B52"/>
    <mergeCell ref="A17:A22"/>
    <mergeCell ref="B17:B22"/>
    <mergeCell ref="A23:A27"/>
    <mergeCell ref="B23:B27"/>
    <mergeCell ref="A29:A31"/>
    <mergeCell ref="A32:A33"/>
    <mergeCell ref="A70:A73"/>
    <mergeCell ref="B70:B73"/>
    <mergeCell ref="A74:A75"/>
    <mergeCell ref="A76:A79"/>
    <mergeCell ref="B76:B79"/>
    <mergeCell ref="A81:A84"/>
    <mergeCell ref="B81:B84"/>
    <mergeCell ref="A53:A61"/>
    <mergeCell ref="B53:B60"/>
    <mergeCell ref="A62:A65"/>
    <mergeCell ref="B62:B65"/>
    <mergeCell ref="A66:A69"/>
    <mergeCell ref="B66:B69"/>
    <mergeCell ref="A111:A116"/>
    <mergeCell ref="B111:B116"/>
    <mergeCell ref="A117:A120"/>
    <mergeCell ref="B117:B120"/>
    <mergeCell ref="A122:A127"/>
    <mergeCell ref="B122:B127"/>
    <mergeCell ref="A87:A93"/>
    <mergeCell ref="B87:B93"/>
    <mergeCell ref="A94:A100"/>
    <mergeCell ref="B94:B100"/>
    <mergeCell ref="A101:A102"/>
    <mergeCell ref="A103:A109"/>
    <mergeCell ref="B103:B109"/>
    <mergeCell ref="A153:A155"/>
    <mergeCell ref="A158:A170"/>
    <mergeCell ref="B158:B163"/>
    <mergeCell ref="B164:B170"/>
    <mergeCell ref="A171:A185"/>
    <mergeCell ref="B171:B178"/>
    <mergeCell ref="B179:B185"/>
    <mergeCell ref="A129:A143"/>
    <mergeCell ref="B129:B135"/>
    <mergeCell ref="B136:B143"/>
    <mergeCell ref="A144:A149"/>
    <mergeCell ref="B144:B149"/>
    <mergeCell ref="A150:A152"/>
    <mergeCell ref="A212:A231"/>
    <mergeCell ref="B212:B221"/>
    <mergeCell ref="B222:B231"/>
    <mergeCell ref="A232:A250"/>
    <mergeCell ref="B232:B241"/>
    <mergeCell ref="B242:B250"/>
    <mergeCell ref="A186:A199"/>
    <mergeCell ref="B186:B192"/>
    <mergeCell ref="B193:B199"/>
    <mergeCell ref="A200:A211"/>
    <mergeCell ref="B200:B205"/>
    <mergeCell ref="B206:B211"/>
    <mergeCell ref="A282:A286"/>
    <mergeCell ref="B282:B286"/>
    <mergeCell ref="A290:A292"/>
    <mergeCell ref="B290:B292"/>
    <mergeCell ref="A293:A295"/>
    <mergeCell ref="B293:B295"/>
    <mergeCell ref="A251:A264"/>
    <mergeCell ref="B251:B257"/>
    <mergeCell ref="B258:B264"/>
    <mergeCell ref="A265:A280"/>
    <mergeCell ref="B265:B272"/>
    <mergeCell ref="B273:B280"/>
    <mergeCell ref="A309:A310"/>
    <mergeCell ref="A311:A314"/>
    <mergeCell ref="B311:B314"/>
    <mergeCell ref="A315:A324"/>
    <mergeCell ref="B315:B319"/>
    <mergeCell ref="B320:B324"/>
    <mergeCell ref="A296:A298"/>
    <mergeCell ref="B296:B298"/>
    <mergeCell ref="A300:A303"/>
    <mergeCell ref="B300:B303"/>
    <mergeCell ref="A304:A308"/>
    <mergeCell ref="B304:B308"/>
    <mergeCell ref="A341:A364"/>
    <mergeCell ref="B341:B352"/>
    <mergeCell ref="B353:B364"/>
    <mergeCell ref="A366:A370"/>
    <mergeCell ref="B366:B370"/>
    <mergeCell ref="A371:A376"/>
    <mergeCell ref="B371:B376"/>
    <mergeCell ref="A329:A333"/>
    <mergeCell ref="B329:B333"/>
    <mergeCell ref="A334:A336"/>
    <mergeCell ref="B334:B336"/>
    <mergeCell ref="A337:A340"/>
    <mergeCell ref="B337:B340"/>
    <mergeCell ref="A390:A393"/>
    <mergeCell ref="B390:B393"/>
    <mergeCell ref="A396:A403"/>
    <mergeCell ref="B396:B403"/>
    <mergeCell ref="A404:A406"/>
    <mergeCell ref="B404:B406"/>
    <mergeCell ref="A377:A381"/>
    <mergeCell ref="B377:B381"/>
    <mergeCell ref="A382:A385"/>
    <mergeCell ref="B382:B385"/>
    <mergeCell ref="A386:A389"/>
    <mergeCell ref="B386:B389"/>
    <mergeCell ref="A428:A430"/>
    <mergeCell ref="B428:B430"/>
    <mergeCell ref="A432:A435"/>
    <mergeCell ref="B432:B435"/>
    <mergeCell ref="A436:A441"/>
    <mergeCell ref="B436:B441"/>
    <mergeCell ref="A407:A411"/>
    <mergeCell ref="B407:B411"/>
    <mergeCell ref="A412:A416"/>
    <mergeCell ref="B412:B416"/>
    <mergeCell ref="A420:A427"/>
    <mergeCell ref="B420:B423"/>
    <mergeCell ref="B424:B427"/>
    <mergeCell ref="A457:A461"/>
    <mergeCell ref="B457:B461"/>
    <mergeCell ref="A462:A467"/>
    <mergeCell ref="B462:B467"/>
    <mergeCell ref="A468:A471"/>
    <mergeCell ref="B468:B471"/>
    <mergeCell ref="A442:A448"/>
    <mergeCell ref="B442:B448"/>
    <mergeCell ref="A450:A452"/>
    <mergeCell ref="B450:B452"/>
    <mergeCell ref="A453:A456"/>
    <mergeCell ref="B453:B456"/>
    <mergeCell ref="A486:A490"/>
    <mergeCell ref="B486:B490"/>
    <mergeCell ref="A491:A495"/>
    <mergeCell ref="B491:B495"/>
    <mergeCell ref="A496:A499"/>
    <mergeCell ref="B496:B499"/>
    <mergeCell ref="A472:A475"/>
    <mergeCell ref="B472:B475"/>
    <mergeCell ref="A476:A480"/>
    <mergeCell ref="B476:B480"/>
    <mergeCell ref="A481:A485"/>
    <mergeCell ref="B481:B485"/>
    <mergeCell ref="A528:A547"/>
    <mergeCell ref="B528:B537"/>
    <mergeCell ref="B538:B547"/>
    <mergeCell ref="A548:A550"/>
    <mergeCell ref="B548:B550"/>
    <mergeCell ref="A552:A557"/>
    <mergeCell ref="B552:B557"/>
    <mergeCell ref="A500:A503"/>
    <mergeCell ref="B500:B503"/>
    <mergeCell ref="A504:A507"/>
    <mergeCell ref="B504:B507"/>
    <mergeCell ref="A509:A527"/>
    <mergeCell ref="B509:B517"/>
    <mergeCell ref="B518:B527"/>
    <mergeCell ref="A571:A573"/>
    <mergeCell ref="B571:B573"/>
    <mergeCell ref="A574:A575"/>
    <mergeCell ref="B574:B575"/>
    <mergeCell ref="A576:A581"/>
    <mergeCell ref="B576:B581"/>
    <mergeCell ref="A559:A560"/>
    <mergeCell ref="B559:B560"/>
    <mergeCell ref="A562:A565"/>
    <mergeCell ref="B562:B565"/>
    <mergeCell ref="A566:A570"/>
    <mergeCell ref="B566:B570"/>
    <mergeCell ref="A594:A597"/>
    <mergeCell ref="B594:B597"/>
    <mergeCell ref="A598:A599"/>
    <mergeCell ref="A600:A601"/>
    <mergeCell ref="A606:A608"/>
    <mergeCell ref="A613:A615"/>
    <mergeCell ref="A582:A587"/>
    <mergeCell ref="B582:B587"/>
    <mergeCell ref="A588:A590"/>
    <mergeCell ref="B588:B590"/>
    <mergeCell ref="A591:A593"/>
    <mergeCell ref="B591:B593"/>
    <mergeCell ref="A644:A653"/>
    <mergeCell ref="B644:B648"/>
    <mergeCell ref="B649:B653"/>
    <mergeCell ref="A618:A620"/>
    <mergeCell ref="A621:A624"/>
    <mergeCell ref="A632:A634"/>
    <mergeCell ref="B632:B634"/>
    <mergeCell ref="A636:A641"/>
    <mergeCell ref="B636:B6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кв.</vt:lpstr>
      <vt:lpstr>4 кв.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2023-02-03T07:38:42Z</dcterms:modified>
</cp:coreProperties>
</file>