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489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externalReferences>
    <externalReference r:id="rId13"/>
  </externalReference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передача'!$G$76:$J$76</definedName>
    <definedName name="EE_TOTAL_DISBALANCE">'46 - передача'!$F$76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передача'!$G$136:$J$136</definedName>
    <definedName name="POWER_TOTAL_DISBALANCE">'46 - передача'!$F$136</definedName>
    <definedName name="REESTR_TEMP">'REESTR'!$A$2:$C$5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передача'!$C$140</definedName>
    <definedName name="ROW_MARKER_2">'46 - передача'!$C$159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<sst xmlns="http://schemas.openxmlformats.org/spreadsheetml/2006/main" count="7898" uniqueCount="849">
  <si>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</si>
  <si>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</si>
  <si>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</si>
  <si>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</si>
  <si>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</si>
  <si>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</si>
  <si>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</si>
  <si>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</si>
  <si>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</si>
  <si>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</si>
  <si>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</si>
  <si>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</si>
  <si>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</si>
  <si>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</si>
  <si>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</si>
  <si>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</si>
  <si>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</si>
  <si>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</si>
  <si>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</si>
  <si>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</si>
  <si>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</si>
  <si>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</si>
  <si>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</si>
  <si>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</si>
  <si>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</si>
  <si>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</si>
  <si>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</si>
  <si>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</si>
  <si>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</si>
  <si>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</si>
  <si>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</si>
  <si>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</si>
  <si>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</si>
  <si>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</si>
  <si>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</si>
  <si>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</si>
  <si>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</si>
  <si>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</si>
  <si>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</si>
  <si>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</si>
  <si>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</si>
  <si>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</si>
  <si>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</si>
  <si>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</si>
  <si>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</si>
  <si>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</si>
  <si>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</si>
  <si>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</si>
  <si>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</si>
  <si>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</si>
  <si>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</si>
  <si>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</si>
  <si>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</si>
  <si>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</si>
  <si>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</si>
  <si>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</si>
  <si>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</si>
  <si>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</si>
  <si>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</si>
  <si>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</si>
  <si>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</si>
  <si>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</si>
  <si>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</si>
  <si>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</si>
  <si>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</si>
  <si>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</si>
  <si>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</si>
  <si>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</si>
  <si>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</si>
  <si>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</si>
  <si>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</si>
  <si>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</si>
  <si>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</si>
  <si>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</si>
  <si>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</si>
  <si>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</si>
  <si>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</si>
  <si>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</si>
  <si>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</si>
  <si>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</si>
  <si>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</si>
  <si>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</si>
  <si>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</si>
  <si>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</si>
  <si>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</si>
  <si>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</si>
  <si>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</si>
  <si>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</si>
  <si>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</si>
  <si>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</si>
  <si>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</si>
  <si>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</si>
  <si>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</si>
  <si>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</si>
  <si>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</si>
  <si>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</si>
  <si>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</si>
  <si>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</si>
  <si>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</si>
  <si>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</si>
  <si>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</si>
  <si>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</si>
  <si>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</si>
  <si>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</si>
  <si>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</si>
  <si>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</si>
  <si>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</si>
  <si>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</si>
  <si>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</si>
  <si>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</si>
  <si>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</si>
  <si>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</si>
  <si>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</si>
  <si>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</si>
  <si>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</si>
  <si>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</si>
  <si>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</si>
  <si>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</si>
  <si>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</si>
  <si>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</si>
  <si>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</si>
  <si>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</si>
  <si>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</si>
  <si>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</si>
  <si>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</si>
  <si>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</si>
  <si>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</si>
  <si>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</si>
  <si>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</si>
  <si>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</si>
  <si>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</si>
  <si>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</si>
  <si>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</si>
  <si>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</si>
  <si>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</si>
  <si>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</si>
  <si>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</si>
  <si>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</si>
  <si>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</si>
  <si>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</si>
  <si>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</si>
  <si>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</si>
  <si>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</si>
  <si>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</si>
  <si>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</si>
  <si>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</si>
  <si>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</si>
  <si>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</si>
  <si>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</si>
  <si>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</si>
  <si>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</si>
  <si>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</si>
  <si>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</si>
  <si>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</si>
  <si>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</si>
  <si>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</si>
  <si>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</si>
  <si>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</si>
  <si>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</si>
  <si>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</si>
  <si>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</si>
  <si>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</si>
  <si>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</si>
  <si>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</si>
  <si>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</si>
  <si>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</si>
  <si>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</si>
  <si>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</si>
  <si>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</si>
  <si>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</si>
  <si>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</si>
  <si>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</si>
  <si>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</si>
  <si>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</si>
  <si>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</si>
  <si>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</si>
  <si>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</si>
  <si>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</si>
  <si>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</si>
  <si>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</si>
  <si>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</si>
  <si>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</si>
  <si>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</si>
  <si>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</si>
  <si>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</si>
  <si>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</si>
  <si>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</si>
  <si>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</si>
  <si>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</si>
  <si>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</si>
  <si>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</si>
  <si>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</si>
  <si>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</si>
  <si>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</si>
  <si>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</si>
  <si>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</si>
  <si>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</si>
  <si>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</si>
  <si>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</si>
  <si>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</si>
  <si>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</si>
  <si>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</si>
  <si>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</si>
  <si>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</si>
  <si>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</si>
  <si>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</si>
  <si>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</si>
  <si>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</si>
  <si>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</si>
  <si>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</si>
  <si>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</si>
  <si>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</si>
  <si>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</si>
  <si>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</si>
  <si>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</si>
  <si>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</si>
  <si>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</si>
  <si>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</si>
  <si>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</si>
  <si>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</si>
  <si>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</si>
  <si>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</si>
  <si>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</si>
  <si>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</si>
  <si>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</si>
  <si>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</si>
  <si>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</si>
  <si>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</si>
  <si>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</si>
  <si>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</si>
  <si>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</si>
  <si>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</si>
  <si>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</si>
  <si>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</si>
  <si>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</si>
  <si>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</si>
  <si>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</si>
  <si>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</si>
  <si>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</si>
  <si>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</si>
  <si>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</si>
  <si>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</si>
  <si>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</si>
  <si>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</si>
  <si>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</si>
  <si>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</si>
  <si>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</si>
  <si>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</si>
  <si>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</si>
  <si>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</si>
  <si>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</si>
  <si>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</si>
  <si>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</si>
  <si>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</si>
  <si>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</si>
  <si>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</si>
  <si>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</si>
  <si>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</si>
  <si>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</si>
  <si>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</si>
  <si>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</si>
  <si>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</si>
  <si>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</si>
  <si>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</si>
  <si>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</si>
  <si>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</si>
  <si>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</si>
  <si>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</si>
  <si>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</si>
  <si>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</si>
  <si>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</si>
  <si>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</si>
  <si>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</si>
  <si>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</si>
  <si>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</si>
  <si>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</si>
  <si>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</si>
  <si>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</si>
  <si>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</si>
  <si>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</si>
  <si>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</si>
  <si>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</si>
  <si>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</si>
  <si>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</si>
  <si>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</si>
  <si>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</si>
  <si>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</si>
  <si>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</si>
  <si>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</si>
  <si>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</si>
  <si>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</si>
  <si>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</si>
  <si>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</si>
  <si>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</si>
  <si>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</si>
  <si>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</si>
  <si>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</si>
  <si>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</si>
  <si>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</si>
  <si>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</si>
  <si>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</si>
  <si>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</si>
  <si>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</si>
  <si>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</si>
  <si>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</si>
  <si>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</si>
  <si>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</si>
  <si>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</si>
  <si>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</si>
  <si>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</si>
  <si>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</si>
  <si>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</si>
  <si>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</si>
  <si>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</si>
  <si>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</si>
  <si>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</si>
  <si>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</si>
  <si>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</si>
  <si>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</si>
  <si>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</si>
  <si>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</si>
  <si>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</si>
  <si>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</si>
  <si>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</si>
  <si>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</si>
  <si>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</si>
  <si>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</si>
  <si>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</si>
  <si>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</si>
  <si>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</si>
  <si>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</si>
  <si>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</si>
  <si>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</si>
  <si>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</si>
  <si>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</si>
  <si>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</si>
  <si>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</si>
  <si>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</si>
  <si>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</si>
  <si>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</si>
  <si>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</si>
  <si>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</si>
  <si>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</si>
  <si>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</si>
  <si>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</si>
  <si>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</si>
  <si>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</si>
  <si>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</si>
  <si>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</si>
  <si>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</si>
  <si>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</si>
  <si>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</si>
  <si>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</si>
  <si>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</si>
  <si>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</si>
  <si>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</si>
  <si>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</si>
  <si>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</si>
  <si>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</si>
  <si>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</si>
  <si>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</si>
  <si>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</si>
  <si>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</si>
  <si>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</si>
  <si>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</si>
  <si>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</si>
  <si>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</si>
  <si>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</si>
  <si>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</si>
  <si>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</si>
  <si>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</si>
  <si>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</si>
  <si>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</si>
  <si>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</si>
  <si>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</si>
  <si>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</si>
  <si>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</si>
  <si>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</si>
  <si>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</si>
  <si>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</si>
  <si>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</si>
  <si>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</si>
  <si>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</si>
  <si>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</si>
  <si>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</si>
  <si>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</si>
  <si>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</si>
  <si>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</si>
  <si>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</si>
  <si>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</si>
  <si>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</si>
  <si>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</si>
  <si>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</si>
  <si>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</si>
  <si>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</si>
  <si>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</si>
  <si>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</si>
  <si>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</si>
  <si>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</si>
  <si>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</si>
  <si>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</si>
  <si>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</si>
  <si>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</si>
  <si>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</si>
  <si>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</si>
  <si>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</si>
  <si>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</si>
  <si>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</si>
  <si>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</si>
  <si>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</si>
  <si>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</si>
  <si>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</si>
  <si>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</si>
  <si>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</si>
  <si>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</si>
  <si>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</si>
  <si>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</si>
  <si>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</si>
  <si>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</si>
  <si>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</si>
  <si>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</si>
  <si>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</si>
  <si>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</si>
  <si>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</si>
  <si>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</si>
  <si>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</si>
  <si>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</si>
  <si>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</si>
  <si>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</si>
  <si>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</si>
  <si>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</si>
  <si>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</si>
  <si>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</si>
  <si>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</si>
  <si>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</si>
  <si>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</si>
  <si>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</si>
  <si>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</si>
  <si>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</si>
  <si>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</si>
  <si>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</si>
  <si>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</si>
  <si>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</si>
  <si>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</si>
  <si>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</si>
  <si>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</si>
  <si>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</si>
  <si>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</si>
  <si>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</si>
  <si>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</si>
  <si>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</si>
  <si>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</si>
  <si>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</si>
  <si>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</si>
  <si>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</si>
  <si>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</si>
  <si>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</si>
  <si>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</si>
  <si>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</si>
  <si>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</si>
  <si>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</si>
  <si>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</si>
  <si>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</si>
  <si>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</si>
  <si>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</si>
  <si>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</si>
  <si>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</si>
  <si>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</si>
  <si>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</si>
  <si>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</si>
  <si>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</si>
  <si>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</si>
  <si>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</si>
  <si>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</si>
  <si>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</si>
  <si>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</si>
  <si>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</si>
  <si>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</si>
  <si>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</si>
  <si>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</si>
  <si>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</si>
  <si>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</si>
  <si>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</si>
  <si>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</si>
  <si>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</si>
  <si>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</si>
  <si>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</si>
  <si>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</si>
  <si>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</si>
  <si>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</si>
  <si>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</si>
  <si>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</si>
  <si>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</si>
  <si>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</si>
  <si>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</si>
  <si>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</si>
  <si>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</si>
  <si>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</si>
  <si>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</si>
  <si>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</si>
  <si>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</si>
  <si>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</si>
  <si>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</si>
  <si>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</si>
  <si>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</si>
  <si>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</si>
  <si>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</si>
  <si>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</si>
  <si>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</si>
  <si>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</si>
  <si>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</si>
  <si>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</si>
  <si>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</si>
  <si>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</si>
  <si>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</si>
  <si>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</si>
  <si>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</si>
  <si>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</si>
  <si>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</si>
  <si>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</si>
  <si>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</si>
  <si>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</si>
  <si>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</si>
  <si>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</si>
  <si>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</si>
  <si>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</si>
  <si>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</si>
  <si>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</si>
  <si>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</si>
  <si>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</si>
  <si>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</si>
  <si>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</si>
  <si>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</si>
  <si>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</si>
  <si>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</si>
  <si>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</si>
  <si>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</si>
  <si>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</si>
  <si>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</si>
  <si>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</si>
  <si>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</si>
  <si>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</si>
  <si>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</si>
  <si>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</si>
  <si>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</si>
  <si>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</si>
  <si>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</si>
  <si>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</si>
  <si>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</si>
  <si>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</si>
  <si>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</si>
  <si>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</si>
  <si>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</si>
  <si>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</si>
  <si>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</si>
  <si>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</si>
  <si>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</si>
  <si>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</si>
  <si>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</si>
  <si>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</si>
  <si>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</si>
  <si>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</si>
  <si>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</si>
  <si>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</si>
  <si>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</si>
  <si>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</si>
  <si>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</si>
  <si>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</si>
  <si>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</si>
  <si>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</si>
  <si>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</si>
  <si>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</si>
  <si>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</si>
  <si>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</si>
  <si>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</si>
  <si>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</si>
  <si>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</si>
  <si>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</si>
  <si>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</si>
  <si>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</si>
  <si>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</si>
  <si>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</si>
  <si>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</si>
  <si>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</si>
  <si>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</si>
  <si>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</si>
  <si>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</si>
  <si>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</si>
  <si>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</si>
  <si>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</si>
  <si>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</si>
  <si>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</si>
  <si>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</si>
  <si>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</si>
  <si>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</si>
  <si>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</si>
  <si>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</si>
  <si>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</si>
  <si>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</si>
  <si>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</si>
  <si>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</si>
  <si>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</si>
  <si>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</si>
  <si>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</si>
  <si>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</si>
  <si>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</si>
  <si>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</si>
  <si>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</si>
  <si>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</si>
  <si>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</si>
  <si>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</si>
  <si>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</si>
  <si>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</si>
  <si>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</si>
  <si>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</si>
  <si>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</si>
  <si>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</si>
  <si>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</si>
  <si>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</si>
  <si>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</si>
  <si>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</si>
  <si>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</si>
  <si>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</si>
  <si>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</si>
  <si>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</si>
  <si>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</si>
  <si>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</si>
  <si>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</si>
  <si>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</si>
  <si>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</si>
  <si>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</si>
  <si>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</si>
  <si>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</si>
  <si>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</si>
  <si>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</si>
  <si>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</si>
  <si>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</si>
  <si>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</si>
  <si>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</si>
  <si>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</si>
  <si>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</si>
  <si>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</si>
  <si>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</si>
  <si>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</si>
  <si>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</si>
  <si>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</si>
  <si>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</si>
  <si>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</si>
  <si>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</si>
  <si>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</si>
  <si>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</si>
  <si>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</si>
  <si>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</si>
  <si>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</si>
  <si>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</si>
  <si>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</si>
  <si>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</si>
  <si>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</si>
  <si>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</si>
  <si>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</si>
  <si>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</si>
  <si>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</si>
  <si>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</si>
  <si>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</si>
  <si>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</si>
  <si>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</si>
  <si>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</si>
  <si>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</si>
  <si>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</si>
  <si>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</si>
  <si>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</si>
  <si>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</si>
  <si>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</si>
  <si>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</si>
  <si>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</si>
  <si>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</si>
  <si>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</si>
  <si>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</si>
  <si>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</si>
  <si>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</si>
  <si>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</si>
  <si>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</si>
  <si>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</si>
  <si>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</si>
  <si>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</si>
  <si>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</si>
  <si>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</si>
  <si>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</si>
  <si>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</si>
  <si>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</si>
  <si>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</si>
  <si>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</si>
  <si>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</si>
  <si>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</si>
  <si>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</si>
  <si>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</si>
  <si>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</si>
  <si>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</si>
  <si>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</si>
  <si>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</si>
  <si>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</si>
  <si>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</si>
  <si>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</si>
  <si>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</si>
  <si>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</si>
  <si>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</si>
  <si>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</si>
  <si>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</si>
  <si>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</si>
  <si>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</si>
  <si>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</si>
  <si>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</si>
  <si>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</si>
  <si>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</si>
  <si>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</si>
  <si>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</si>
  <si>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</si>
  <si>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</si>
  <si>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</si>
  <si>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</si>
  <si>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</si>
  <si>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</si>
  <si>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</si>
  <si>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</si>
  <si>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</si>
  <si>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</si>
  <si>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</si>
  <si>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</si>
  <si>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</si>
  <si>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</si>
  <si>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</si>
  <si>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</si>
  <si>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</si>
  <si>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</si>
  <si>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</si>
  <si>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</si>
  <si>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</si>
  <si>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</si>
  <si>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</si>
  <si>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</si>
  <si>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</si>
  <si>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</si>
  <si>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</si>
  <si>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</si>
  <si>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</si>
  <si>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</si>
  <si>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</si>
  <si>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</si>
  <si>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</si>
  <si>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</si>
  <si>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</si>
  <si>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</si>
  <si>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</si>
  <si>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</si>
  <si>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</si>
  <si>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</si>
  <si>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</si>
  <si>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</si>
  <si>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</si>
  <si>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</si>
  <si>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</si>
  <si>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</si>
  <si>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</si>
  <si>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</si>
  <si>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</si>
  <si>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</si>
  <si>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</si>
  <si>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</si>
  <si>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</si>
  <si>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</si>
  <si>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</si>
  <si>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</si>
  <si>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</si>
  <si>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</si>
  <si>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</si>
  <si>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</si>
  <si>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</si>
  <si>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</si>
  <si>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</si>
  <si>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</si>
  <si>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</si>
  <si>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</si>
  <si>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</si>
  <si>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</si>
  <si>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</si>
  <si>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</si>
  <si>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</si>
  <si>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</si>
  <si>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</si>
  <si>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</si>
  <si>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</si>
  <si>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</si>
  <si>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</si>
  <si>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</si>
  <si>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</si>
  <si>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</si>
  <si>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</si>
  <si>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</si>
  <si>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</si>
  <si>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</si>
  <si>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</si>
  <si>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</si>
  <si>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</si>
  <si>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</si>
  <si>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</si>
  <si>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</si>
  <si>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</si>
  <si>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</si>
  <si>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</si>
  <si>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</si>
  <si>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</si>
  <si>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</si>
  <si>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Удалить</t>
  </si>
  <si>
    <t>1.2.1</t>
  </si>
  <si>
    <t>eias@rectmn.ru</t>
  </si>
  <si>
    <t>Помазанов Александр Викторович</t>
  </si>
  <si>
    <t>+7 (967) 116-63-89</t>
  </si>
  <si>
    <t xml:space="preserve">kotel@eias.ru </t>
  </si>
  <si>
    <t>625061 Тюменская область город Тюмень улица Промзона, с.Утешево</t>
  </si>
  <si>
    <t>Гаврищук Игорь Яковлевич</t>
  </si>
  <si>
    <t>8 (3452) 28-33-02</t>
  </si>
  <si>
    <t>Петрушина Татьяна Дмитриевна</t>
  </si>
  <si>
    <t>8 (3452) 28-32-15</t>
  </si>
  <si>
    <t>Долгих Марина Сергеевна</t>
  </si>
  <si>
    <t>Начальник отдела реализации электрической энергии</t>
  </si>
  <si>
    <t>8 (3452) 28-32-14</t>
  </si>
  <si>
    <t>kancelar@dstmn.ru</t>
  </si>
  <si>
    <t>1.2.2</t>
  </si>
  <si>
    <t>1.2.3</t>
  </si>
  <si>
    <t>1.2.4</t>
  </si>
  <si>
    <t>3.1.1</t>
  </si>
  <si>
    <t>3.1.2</t>
  </si>
  <si>
    <t>3.2.1</t>
  </si>
  <si>
    <t>3.2.2</t>
  </si>
  <si>
    <t>3.2.3</t>
  </si>
  <si>
    <t>3.2.4</t>
  </si>
  <si>
    <t>3.2.5</t>
  </si>
  <si>
    <t>3.2.6</t>
  </si>
  <si>
    <t>1.1.1</t>
  </si>
  <si>
    <t>1.1.2</t>
  </si>
  <si>
    <t>1.2.5</t>
  </si>
  <si>
    <t>1.2.6</t>
  </si>
  <si>
    <t>1.2.7</t>
  </si>
  <si>
    <t>1.2.8</t>
  </si>
  <si>
    <t>3.2.7</t>
  </si>
  <si>
    <t>3.2.8</t>
  </si>
  <si>
    <t>3.1.3</t>
  </si>
  <si>
    <t>1.1.3</t>
  </si>
  <si>
    <t>АО "НордЭнерджиСистемс"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</si>
</sst>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9"/>
      <color indexed="11"/>
      <name val="Tahoma"/>
      <family val="2"/>
    </font>
    <font>
      <sz val="11"/>
      <name val="Tahoma"/>
      <family val="2"/>
    </font>
    <font>
      <u val="single"/>
      <sz val="9"/>
      <color indexed="62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9"/>
      <color rgb="FF333399"/>
      <name val="Tahom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9" fontId="28" fillId="0" borderId="0">
      <alignment/>
      <protection/>
    </xf>
    <xf numFmtId="0" fontId="28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28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9" fillId="8" borderId="0" applyNumberFormat="0" applyBorder="0" applyAlignment="0" applyProtection="0"/>
    <xf numFmtId="0" fontId="1" fillId="3" borderId="0" applyNumberFormat="0" applyBorder="0" applyAlignment="0" applyProtection="0"/>
    <xf numFmtId="0" fontId="69" fillId="9" borderId="0" applyNumberFormat="0" applyBorder="0" applyAlignment="0" applyProtection="0"/>
    <xf numFmtId="0" fontId="1" fillId="4" borderId="0" applyNumberFormat="0" applyBorder="0" applyAlignment="0" applyProtection="0"/>
    <xf numFmtId="0" fontId="69" fillId="10" borderId="0" applyNumberFormat="0" applyBorder="0" applyAlignment="0" applyProtection="0"/>
    <xf numFmtId="0" fontId="1" fillId="5" borderId="0" applyNumberFormat="0" applyBorder="0" applyAlignment="0" applyProtection="0"/>
    <xf numFmtId="0" fontId="69" fillId="11" borderId="0" applyNumberFormat="0" applyBorder="0" applyAlignment="0" applyProtection="0"/>
    <xf numFmtId="0" fontId="1" fillId="6" borderId="0" applyNumberFormat="0" applyBorder="0" applyAlignment="0" applyProtection="0"/>
    <xf numFmtId="0" fontId="69" fillId="12" borderId="0" applyNumberFormat="0" applyBorder="0" applyAlignment="0" applyProtection="0"/>
    <xf numFmtId="0" fontId="1" fillId="7" borderId="0" applyNumberFormat="0" applyBorder="0" applyAlignment="0" applyProtection="0"/>
    <xf numFmtId="0" fontId="6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9" fillId="18" borderId="0" applyNumberFormat="0" applyBorder="0" applyAlignment="0" applyProtection="0"/>
    <xf numFmtId="0" fontId="1" fillId="15" borderId="0" applyNumberFormat="0" applyBorder="0" applyAlignment="0" applyProtection="0"/>
    <xf numFmtId="0" fontId="69" fillId="19" borderId="0" applyNumberFormat="0" applyBorder="0" applyAlignment="0" applyProtection="0"/>
    <xf numFmtId="0" fontId="1" fillId="16" borderId="0" applyNumberFormat="0" applyBorder="0" applyAlignment="0" applyProtection="0"/>
    <xf numFmtId="0" fontId="69" fillId="20" borderId="0" applyNumberFormat="0" applyBorder="0" applyAlignment="0" applyProtection="0"/>
    <xf numFmtId="0" fontId="1" fillId="5" borderId="0" applyNumberFormat="0" applyBorder="0" applyAlignment="0" applyProtection="0"/>
    <xf numFmtId="0" fontId="69" fillId="21" borderId="0" applyNumberFormat="0" applyBorder="0" applyAlignment="0" applyProtection="0"/>
    <xf numFmtId="0" fontId="1" fillId="14" borderId="0" applyNumberFormat="0" applyBorder="0" applyAlignment="0" applyProtection="0"/>
    <xf numFmtId="0" fontId="69" fillId="22" borderId="0" applyNumberFormat="0" applyBorder="0" applyAlignment="0" applyProtection="0"/>
    <xf numFmtId="0" fontId="1" fillId="17" borderId="0" applyNumberFormat="0" applyBorder="0" applyAlignment="0" applyProtection="0"/>
    <xf numFmtId="0" fontId="6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70" fillId="28" borderId="0" applyNumberFormat="0" applyBorder="0" applyAlignment="0" applyProtection="0"/>
    <xf numFmtId="0" fontId="2" fillId="15" borderId="0" applyNumberFormat="0" applyBorder="0" applyAlignment="0" applyProtection="0"/>
    <xf numFmtId="0" fontId="70" fillId="29" borderId="0" applyNumberFormat="0" applyBorder="0" applyAlignment="0" applyProtection="0"/>
    <xf numFmtId="0" fontId="2" fillId="16" borderId="0" applyNumberFormat="0" applyBorder="0" applyAlignment="0" applyProtection="0"/>
    <xf numFmtId="0" fontId="70" fillId="30" borderId="0" applyNumberFormat="0" applyBorder="0" applyAlignment="0" applyProtection="0"/>
    <xf numFmtId="0" fontId="2" fillId="25" borderId="0" applyNumberFormat="0" applyBorder="0" applyAlignment="0" applyProtection="0"/>
    <xf numFmtId="0" fontId="70" fillId="31" borderId="0" applyNumberFormat="0" applyBorder="0" applyAlignment="0" applyProtection="0"/>
    <xf numFmtId="0" fontId="2" fillId="26" borderId="0" applyNumberFormat="0" applyBorder="0" applyAlignment="0" applyProtection="0"/>
    <xf numFmtId="0" fontId="70" fillId="32" borderId="0" applyNumberFormat="0" applyBorder="0" applyAlignment="0" applyProtection="0"/>
    <xf numFmtId="0" fontId="2" fillId="27" borderId="0" applyNumberFormat="0" applyBorder="0" applyAlignment="0" applyProtection="0"/>
    <xf numFmtId="0" fontId="7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58" fillId="0" borderId="2" applyNumberFormat="0" applyAlignment="0">
      <protection locked="0"/>
    </xf>
    <xf numFmtId="0" fontId="10" fillId="39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86" fontId="18" fillId="40" borderId="0">
      <alignment/>
      <protection locked="0"/>
    </xf>
    <xf numFmtId="0" fontId="62" fillId="0" borderId="0" applyFill="0" applyBorder="0" applyProtection="0">
      <alignment vertical="center"/>
    </xf>
    <xf numFmtId="177" fontId="18" fillId="40" borderId="0">
      <alignment/>
      <protection locked="0"/>
    </xf>
    <xf numFmtId="185" fontId="18" fillId="40" borderId="0">
      <alignment/>
      <protection locked="0"/>
    </xf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6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8" fillId="38" borderId="2" applyNumberFormat="0" applyAlignment="0"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62" fillId="0" borderId="0" applyFill="0" applyBorder="0" applyProtection="0">
      <alignment vertical="center"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62" fillId="0" borderId="0" applyFill="0" applyBorder="0" applyProtection="0">
      <alignment vertical="center"/>
    </xf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49" fontId="66" fillId="39" borderId="10" applyNumberFormat="0">
      <alignment horizontal="center" vertical="center"/>
      <protection/>
    </xf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2">
      <alignment/>
      <protection locked="0"/>
    </xf>
    <xf numFmtId="0" fontId="3" fillId="7" borderId="2" applyNumberFormat="0" applyAlignment="0" applyProtection="0"/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6" borderId="12">
      <alignment/>
      <protection/>
    </xf>
    <xf numFmtId="4" fontId="18" fillId="40" borderId="14" applyBorder="0">
      <alignment horizontal="right"/>
      <protection/>
    </xf>
    <xf numFmtId="0" fontId="9" fillId="0" borderId="1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4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65" fillId="16" borderId="0" applyNumberFormat="0" applyBorder="0" applyAlignment="0">
      <protection/>
    </xf>
    <xf numFmtId="0" fontId="18" fillId="0" borderId="0">
      <alignment horizontal="left"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49" fontId="18" fillId="16" borderId="0" applyBorder="0">
      <alignment vertical="top"/>
      <protection/>
    </xf>
    <xf numFmtId="0" fontId="69" fillId="0" borderId="0">
      <alignment/>
      <protection/>
    </xf>
    <xf numFmtId="0" fontId="18" fillId="0" borderId="0">
      <alignment horizontal="left" vertical="center"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6" applyBorder="0">
      <alignment horizontal="right"/>
      <protection/>
    </xf>
    <xf numFmtId="4" fontId="18" fillId="4" borderId="14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90" applyNumberFormat="1" applyFont="1" applyFill="1" applyBorder="1" applyAlignment="1" applyProtection="1">
      <alignment horizontal="left" vertical="top"/>
      <protection/>
    </xf>
    <xf numFmtId="14" fontId="36" fillId="0" borderId="0" xfId="305" applyNumberFormat="1" applyFont="1" applyFill="1" applyBorder="1" applyAlignment="1" applyProtection="1">
      <alignment horizontal="center" vertical="center" wrapText="1"/>
      <protection/>
    </xf>
    <xf numFmtId="0" fontId="37" fillId="42" borderId="17" xfId="305" applyNumberFormat="1" applyFont="1" applyFill="1" applyBorder="1" applyAlignment="1" applyProtection="1">
      <alignment horizontal="center" vertical="center" wrapText="1"/>
      <protection/>
    </xf>
    <xf numFmtId="0" fontId="37" fillId="42" borderId="0" xfId="305" applyNumberFormat="1" applyFont="1" applyFill="1" applyBorder="1" applyAlignment="1" applyProtection="1">
      <alignment horizontal="center" vertical="center" wrapText="1"/>
      <protection/>
    </xf>
    <xf numFmtId="0" fontId="18" fillId="42" borderId="0" xfId="305" applyNumberFormat="1" applyFont="1" applyFill="1" applyBorder="1" applyAlignment="1" applyProtection="1">
      <alignment horizontal="center" vertical="center" wrapText="1"/>
      <protection/>
    </xf>
    <xf numFmtId="49" fontId="22" fillId="42" borderId="18" xfId="305" applyNumberFormat="1" applyFont="1" applyFill="1" applyBorder="1" applyAlignment="1" applyProtection="1">
      <alignment horizontal="center" vertical="center" wrapText="1"/>
      <protection/>
    </xf>
    <xf numFmtId="0" fontId="22" fillId="42" borderId="16" xfId="305" applyNumberFormat="1" applyFont="1" applyFill="1" applyBorder="1" applyAlignment="1" applyProtection="1">
      <alignment horizontal="center" vertical="center" wrapText="1"/>
      <protection/>
    </xf>
    <xf numFmtId="0" fontId="22" fillId="42" borderId="19" xfId="305" applyNumberFormat="1" applyFont="1" applyFill="1" applyBorder="1" applyAlignment="1" applyProtection="1">
      <alignment horizontal="center" vertical="center" wrapText="1"/>
      <protection/>
    </xf>
    <xf numFmtId="49" fontId="36" fillId="0" borderId="0" xfId="305" applyNumberFormat="1" applyFont="1" applyFill="1" applyBorder="1" applyAlignment="1" applyProtection="1">
      <alignment horizontal="left" vertical="center" wrapText="1"/>
      <protection/>
    </xf>
    <xf numFmtId="49" fontId="18" fillId="42" borderId="17" xfId="305" applyNumberFormat="1" applyFont="1" applyFill="1" applyBorder="1" applyAlignment="1" applyProtection="1">
      <alignment horizontal="center" vertical="center" wrapText="1"/>
      <protection/>
    </xf>
    <xf numFmtId="49" fontId="18" fillId="42" borderId="14" xfId="305" applyNumberFormat="1" applyFont="1" applyFill="1" applyBorder="1" applyAlignment="1" applyProtection="1">
      <alignment horizontal="center" vertical="center" wrapText="1"/>
      <protection/>
    </xf>
    <xf numFmtId="49" fontId="18" fillId="42" borderId="15" xfId="305" applyNumberFormat="1" applyFont="1" applyFill="1" applyBorder="1" applyAlignment="1" applyProtection="1">
      <alignment horizontal="center" vertical="center" wrapText="1"/>
      <protection/>
    </xf>
    <xf numFmtId="0" fontId="18" fillId="0" borderId="0" xfId="298" applyFont="1" applyProtection="1">
      <alignment/>
      <protection/>
    </xf>
    <xf numFmtId="0" fontId="18" fillId="0" borderId="0" xfId="298" applyFont="1" applyAlignment="1" applyProtection="1">
      <alignment horizontal="center"/>
      <protection/>
    </xf>
    <xf numFmtId="0" fontId="18" fillId="0" borderId="0" xfId="306" applyFont="1" applyAlignment="1" applyProtection="1">
      <alignment horizontal="right"/>
      <protection/>
    </xf>
    <xf numFmtId="0" fontId="18" fillId="0" borderId="14" xfId="29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94" applyFont="1" applyAlignment="1" applyProtection="1">
      <alignment vertical="top" wrapText="1"/>
      <protection/>
    </xf>
    <xf numFmtId="49" fontId="18" fillId="42" borderId="20" xfId="293" applyFont="1" applyFill="1" applyBorder="1" applyProtection="1">
      <alignment vertical="top"/>
      <protection/>
    </xf>
    <xf numFmtId="49" fontId="18" fillId="42" borderId="21" xfId="293" applyFont="1" applyFill="1" applyBorder="1" applyProtection="1">
      <alignment vertical="top"/>
      <protection/>
    </xf>
    <xf numFmtId="0" fontId="22" fillId="42" borderId="21" xfId="303" applyNumberFormat="1" applyFont="1" applyFill="1" applyBorder="1" applyAlignment="1" applyProtection="1">
      <alignment horizontal="center" vertical="center" wrapText="1"/>
      <protection/>
    </xf>
    <xf numFmtId="49" fontId="18" fillId="0" borderId="0" xfId="293" applyFont="1" applyProtection="1">
      <alignment vertical="top"/>
      <protection/>
    </xf>
    <xf numFmtId="49" fontId="18" fillId="42" borderId="17" xfId="293" applyFont="1" applyFill="1" applyBorder="1" applyProtection="1">
      <alignment vertical="top"/>
      <protection/>
    </xf>
    <xf numFmtId="0" fontId="22" fillId="42" borderId="15" xfId="303" applyNumberFormat="1" applyFont="1" applyFill="1" applyBorder="1" applyAlignment="1" applyProtection="1">
      <alignment horizontal="center" vertical="center" wrapText="1"/>
      <protection/>
    </xf>
    <xf numFmtId="49" fontId="18" fillId="42" borderId="17" xfId="297" applyFont="1" applyFill="1" applyBorder="1" applyProtection="1">
      <alignment vertical="top"/>
      <protection/>
    </xf>
    <xf numFmtId="49" fontId="18" fillId="42" borderId="0" xfId="297" applyFont="1" applyFill="1" applyBorder="1" applyProtection="1">
      <alignment vertical="top"/>
      <protection/>
    </xf>
    <xf numFmtId="49" fontId="18" fillId="42" borderId="15" xfId="297" applyFont="1" applyFill="1" applyBorder="1" applyProtection="1">
      <alignment vertical="top"/>
      <protection/>
    </xf>
    <xf numFmtId="49" fontId="18" fillId="0" borderId="0" xfId="297" applyFont="1" applyProtection="1">
      <alignment vertical="top"/>
      <protection/>
    </xf>
    <xf numFmtId="0" fontId="18" fillId="0" borderId="0" xfId="289" applyFont="1" applyAlignment="1" applyProtection="1">
      <alignment wrapText="1"/>
      <protection/>
    </xf>
    <xf numFmtId="0" fontId="18" fillId="42" borderId="17" xfId="289" applyFont="1" applyFill="1" applyBorder="1" applyAlignment="1" applyProtection="1">
      <alignment wrapText="1"/>
      <protection/>
    </xf>
    <xf numFmtId="0" fontId="18" fillId="42" borderId="0" xfId="289" applyFont="1" applyFill="1" applyBorder="1" applyAlignment="1" applyProtection="1">
      <alignment wrapText="1"/>
      <protection/>
    </xf>
    <xf numFmtId="0" fontId="18" fillId="42" borderId="0" xfId="303" applyFont="1" applyFill="1" applyBorder="1" applyAlignment="1" applyProtection="1">
      <alignment wrapText="1"/>
      <protection/>
    </xf>
    <xf numFmtId="0" fontId="18" fillId="42" borderId="15" xfId="303" applyFont="1" applyFill="1" applyBorder="1" applyAlignment="1" applyProtection="1">
      <alignment wrapText="1"/>
      <protection/>
    </xf>
    <xf numFmtId="0" fontId="18" fillId="0" borderId="0" xfId="303" applyFont="1" applyAlignment="1" applyProtection="1">
      <alignment wrapText="1"/>
      <protection/>
    </xf>
    <xf numFmtId="49" fontId="22" fillId="42" borderId="0" xfId="296" applyFont="1" applyFill="1" applyBorder="1" applyAlignment="1" applyProtection="1">
      <alignment horizontal="left" vertical="center" indent="2"/>
      <protection/>
    </xf>
    <xf numFmtId="49" fontId="18" fillId="42" borderId="22" xfId="297" applyFont="1" applyFill="1" applyBorder="1" applyProtection="1">
      <alignment vertical="top"/>
      <protection/>
    </xf>
    <xf numFmtId="49" fontId="18" fillId="42" borderId="23" xfId="297" applyFont="1" applyFill="1" applyBorder="1" applyProtection="1">
      <alignment vertical="top"/>
      <protection/>
    </xf>
    <xf numFmtId="49" fontId="18" fillId="42" borderId="24" xfId="297" applyFont="1" applyFill="1" applyBorder="1" applyProtection="1">
      <alignment vertical="top"/>
      <protection/>
    </xf>
    <xf numFmtId="49" fontId="18" fillId="42" borderId="25" xfId="305" applyNumberFormat="1" applyFont="1" applyFill="1" applyBorder="1" applyAlignment="1" applyProtection="1">
      <alignment horizontal="center" vertical="center" wrapText="1"/>
      <protection/>
    </xf>
    <xf numFmtId="49" fontId="18" fillId="40" borderId="26" xfId="30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30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305" applyNumberFormat="1" applyFont="1" applyFill="1" applyBorder="1" applyAlignment="1" applyProtection="1">
      <alignment horizontal="center" vertical="center" wrapText="1"/>
      <protection locked="0"/>
    </xf>
    <xf numFmtId="49" fontId="18" fillId="40" borderId="29" xfId="305" applyNumberFormat="1" applyFont="1" applyFill="1" applyBorder="1" applyAlignment="1" applyProtection="1">
      <alignment horizontal="center" vertical="center" wrapText="1"/>
      <protection locked="0"/>
    </xf>
    <xf numFmtId="0" fontId="39" fillId="7" borderId="14" xfId="301" applyFont="1" applyFill="1" applyBorder="1" applyAlignment="1" applyProtection="1">
      <alignment horizontal="center" vertical="center"/>
      <protection/>
    </xf>
    <xf numFmtId="0" fontId="36" fillId="0" borderId="0" xfId="295" applyFont="1" applyFill="1" applyAlignment="1" applyProtection="1">
      <alignment vertical="center" wrapText="1"/>
      <protection/>
    </xf>
    <xf numFmtId="0" fontId="37" fillId="0" borderId="0" xfId="295" applyFont="1" applyAlignment="1" applyProtection="1">
      <alignment vertical="center" wrapText="1"/>
      <protection/>
    </xf>
    <xf numFmtId="0" fontId="37" fillId="0" borderId="0" xfId="295" applyFont="1" applyAlignment="1" applyProtection="1">
      <alignment horizontal="center" vertical="center" wrapText="1"/>
      <protection/>
    </xf>
    <xf numFmtId="0" fontId="36" fillId="0" borderId="0" xfId="295" applyFont="1" applyFill="1" applyAlignment="1" applyProtection="1">
      <alignment horizontal="left" vertical="center" wrapText="1"/>
      <protection/>
    </xf>
    <xf numFmtId="0" fontId="36" fillId="0" borderId="0" xfId="295" applyFont="1" applyAlignment="1" applyProtection="1">
      <alignment vertical="center" wrapText="1"/>
      <protection/>
    </xf>
    <xf numFmtId="0" fontId="37" fillId="0" borderId="0" xfId="295" applyFont="1" applyFill="1" applyBorder="1" applyAlignment="1" applyProtection="1">
      <alignment vertical="center" wrapText="1"/>
      <protection/>
    </xf>
    <xf numFmtId="0" fontId="18" fillId="42" borderId="20" xfId="295" applyFont="1" applyFill="1" applyBorder="1" applyAlignment="1" applyProtection="1">
      <alignment vertical="center" wrapText="1"/>
      <protection/>
    </xf>
    <xf numFmtId="0" fontId="18" fillId="0" borderId="21" xfId="295" applyFont="1" applyBorder="1" applyAlignment="1" applyProtection="1">
      <alignment vertical="center" wrapText="1"/>
      <protection/>
    </xf>
    <xf numFmtId="0" fontId="18" fillId="42" borderId="21" xfId="299" applyFont="1" applyFill="1" applyBorder="1" applyAlignment="1" applyProtection="1">
      <alignment vertical="center" wrapText="1"/>
      <protection/>
    </xf>
    <xf numFmtId="0" fontId="18" fillId="0" borderId="0" xfId="295" applyFont="1" applyAlignment="1" applyProtection="1">
      <alignment vertical="center" wrapText="1"/>
      <protection/>
    </xf>
    <xf numFmtId="0" fontId="18" fillId="42" borderId="17" xfId="299" applyFont="1" applyFill="1" applyBorder="1" applyAlignment="1" applyProtection="1">
      <alignment vertical="center" wrapText="1"/>
      <protection/>
    </xf>
    <xf numFmtId="0" fontId="18" fillId="42" borderId="15" xfId="299" applyFont="1" applyFill="1" applyBorder="1" applyAlignment="1" applyProtection="1">
      <alignment vertical="center" wrapText="1"/>
      <protection/>
    </xf>
    <xf numFmtId="0" fontId="18" fillId="42" borderId="0" xfId="299" applyFont="1" applyFill="1" applyBorder="1" applyAlignment="1" applyProtection="1">
      <alignment vertical="center" wrapText="1"/>
      <protection/>
    </xf>
    <xf numFmtId="0" fontId="18" fillId="42" borderId="0" xfId="299" applyFont="1" applyFill="1" applyBorder="1" applyAlignment="1" applyProtection="1">
      <alignment horizontal="center" vertical="center" wrapText="1"/>
      <protection/>
    </xf>
    <xf numFmtId="0" fontId="18" fillId="42" borderId="15" xfId="305" applyNumberFormat="1" applyFont="1" applyFill="1" applyBorder="1" applyAlignment="1" applyProtection="1">
      <alignment horizontal="center" vertical="center" wrapText="1"/>
      <protection/>
    </xf>
    <xf numFmtId="0" fontId="18" fillId="43" borderId="30" xfId="305" applyNumberFormat="1" applyFont="1" applyFill="1" applyBorder="1" applyAlignment="1" applyProtection="1">
      <alignment horizontal="center" vertical="center" wrapText="1"/>
      <protection locked="0"/>
    </xf>
    <xf numFmtId="0" fontId="22" fillId="42" borderId="18" xfId="305" applyNumberFormat="1" applyFont="1" applyFill="1" applyBorder="1" applyAlignment="1" applyProtection="1">
      <alignment horizontal="center" vertical="center" wrapText="1"/>
      <protection/>
    </xf>
    <xf numFmtId="0" fontId="36" fillId="0" borderId="0" xfId="295" applyFont="1" applyFill="1" applyBorder="1" applyAlignment="1" applyProtection="1">
      <alignment vertical="center" wrapText="1"/>
      <protection/>
    </xf>
    <xf numFmtId="0" fontId="18" fillId="42" borderId="31" xfId="299" applyFont="1" applyFill="1" applyBorder="1" applyAlignment="1" applyProtection="1">
      <alignment horizontal="center" vertical="center" wrapText="1"/>
      <protection/>
    </xf>
    <xf numFmtId="0" fontId="18" fillId="42" borderId="22" xfId="299" applyFont="1" applyFill="1" applyBorder="1" applyAlignment="1" applyProtection="1">
      <alignment vertical="center" wrapText="1"/>
      <protection/>
    </xf>
    <xf numFmtId="0" fontId="18" fillId="42" borderId="23" xfId="299" applyFont="1" applyFill="1" applyBorder="1" applyAlignment="1" applyProtection="1">
      <alignment vertical="center" wrapText="1"/>
      <protection/>
    </xf>
    <xf numFmtId="0" fontId="18" fillId="42" borderId="23" xfId="299" applyFont="1" applyFill="1" applyBorder="1" applyAlignment="1" applyProtection="1">
      <alignment horizontal="center" vertical="center" wrapText="1"/>
      <protection/>
    </xf>
    <xf numFmtId="0" fontId="18" fillId="42" borderId="24" xfId="299" applyFont="1" applyFill="1" applyBorder="1" applyAlignment="1" applyProtection="1">
      <alignment vertical="center" wrapText="1"/>
      <protection/>
    </xf>
    <xf numFmtId="0" fontId="18" fillId="0" borderId="0" xfId="295" applyFont="1" applyFill="1" applyAlignment="1" applyProtection="1">
      <alignment horizontal="center" vertical="center" wrapText="1"/>
      <protection/>
    </xf>
    <xf numFmtId="0" fontId="18" fillId="0" borderId="0" xfId="295" applyFont="1" applyFill="1" applyAlignment="1" applyProtection="1">
      <alignment vertical="center" wrapText="1"/>
      <protection/>
    </xf>
    <xf numFmtId="0" fontId="18" fillId="0" borderId="0" xfId="295" applyFont="1" applyAlignment="1" applyProtection="1">
      <alignment horizontal="center" vertical="center" wrapText="1"/>
      <protection/>
    </xf>
    <xf numFmtId="0" fontId="18" fillId="42" borderId="0" xfId="295" applyFont="1" applyFill="1" applyBorder="1" applyAlignment="1" applyProtection="1">
      <alignment horizontal="center" vertical="center" wrapText="1"/>
      <protection/>
    </xf>
    <xf numFmtId="0" fontId="18" fillId="0" borderId="0" xfId="299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22" fillId="42" borderId="18" xfId="299" applyFont="1" applyFill="1" applyBorder="1" applyAlignment="1" applyProtection="1">
      <alignment horizontal="center" vertical="center" wrapText="1"/>
      <protection/>
    </xf>
    <xf numFmtId="49" fontId="18" fillId="4" borderId="32" xfId="305" applyNumberFormat="1" applyFont="1" applyFill="1" applyBorder="1" applyAlignment="1" applyProtection="1">
      <alignment horizontal="center" vertical="center" wrapText="1"/>
      <protection/>
    </xf>
    <xf numFmtId="49" fontId="18" fillId="4" borderId="28" xfId="305" applyNumberFormat="1" applyFont="1" applyFill="1" applyBorder="1" applyAlignment="1" applyProtection="1">
      <alignment horizontal="center" vertical="center" wrapText="1"/>
      <protection/>
    </xf>
    <xf numFmtId="49" fontId="18" fillId="4" borderId="29" xfId="305" applyNumberFormat="1" applyFont="1" applyFill="1" applyBorder="1" applyAlignment="1" applyProtection="1">
      <alignment horizontal="center" vertical="center" wrapText="1"/>
      <protection/>
    </xf>
    <xf numFmtId="49" fontId="22" fillId="4" borderId="14" xfId="305" applyNumberFormat="1" applyFont="1" applyFill="1" applyBorder="1" applyAlignment="1" applyProtection="1">
      <alignment horizontal="center" vertical="center" wrapText="1"/>
      <protection/>
    </xf>
    <xf numFmtId="49" fontId="22" fillId="4" borderId="25" xfId="305" applyNumberFormat="1" applyFont="1" applyFill="1" applyBorder="1" applyAlignment="1" applyProtection="1">
      <alignment horizontal="center" vertical="center" wrapText="1"/>
      <protection/>
    </xf>
    <xf numFmtId="49" fontId="18" fillId="0" borderId="0" xfId="288" applyNumberFormat="1" applyProtection="1">
      <alignment vertical="top"/>
      <protection/>
    </xf>
    <xf numFmtId="49" fontId="22" fillId="43" borderId="33" xfId="305" applyNumberFormat="1" applyFont="1" applyFill="1" applyBorder="1" applyAlignment="1" applyProtection="1">
      <alignment horizontal="center" vertical="center" wrapText="1"/>
      <protection locked="0"/>
    </xf>
    <xf numFmtId="0" fontId="22" fillId="7" borderId="14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201" applyFont="1" applyAlignment="1" applyProtection="1">
      <alignment horizontal="center" vertical="center"/>
      <protection/>
    </xf>
    <xf numFmtId="49" fontId="55" fillId="0" borderId="0" xfId="201" applyNumberFormat="1" applyFont="1" applyAlignment="1" applyProtection="1">
      <alignment horizontal="center" vertical="center"/>
      <protection/>
    </xf>
    <xf numFmtId="0" fontId="55" fillId="0" borderId="0" xfId="201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4" xfId="301" applyFont="1" applyBorder="1" applyAlignment="1" applyProtection="1">
      <alignment horizontal="center" vertical="center"/>
      <protection/>
    </xf>
    <xf numFmtId="0" fontId="40" fillId="0" borderId="35" xfId="301" applyFont="1" applyBorder="1" applyAlignment="1" applyProtection="1">
      <alignment horizontal="center" vertical="center" wrapText="1"/>
      <protection/>
    </xf>
    <xf numFmtId="0" fontId="40" fillId="0" borderId="35" xfId="301" applyFont="1" applyBorder="1" applyAlignment="1" applyProtection="1">
      <alignment horizontal="center" vertical="center"/>
      <protection/>
    </xf>
    <xf numFmtId="0" fontId="40" fillId="0" borderId="36" xfId="301" applyFont="1" applyBorder="1" applyAlignment="1" applyProtection="1">
      <alignment horizontal="center" vertical="center"/>
      <protection/>
    </xf>
    <xf numFmtId="0" fontId="18" fillId="0" borderId="37" xfId="301" applyFont="1" applyBorder="1" applyAlignment="1" applyProtection="1">
      <alignment horizontal="left" vertical="center" wrapText="1" indent="1"/>
      <protection/>
    </xf>
    <xf numFmtId="0" fontId="18" fillId="0" borderId="37" xfId="301" applyFont="1" applyBorder="1" applyAlignment="1" applyProtection="1">
      <alignment vertical="center" wrapText="1"/>
      <protection/>
    </xf>
    <xf numFmtId="0" fontId="18" fillId="42" borderId="37" xfId="301" applyFont="1" applyFill="1" applyBorder="1" applyAlignment="1" applyProtection="1">
      <alignment horizontal="left" vertical="center" wrapText="1" indent="1"/>
      <protection/>
    </xf>
    <xf numFmtId="49" fontId="22" fillId="42" borderId="0" xfId="305" applyNumberFormat="1" applyFont="1" applyFill="1" applyBorder="1" applyAlignment="1" applyProtection="1">
      <alignment horizontal="center" vertical="center" wrapText="1"/>
      <protection/>
    </xf>
    <xf numFmtId="0" fontId="38" fillId="42" borderId="20" xfId="300" applyFont="1" applyFill="1" applyBorder="1" applyProtection="1">
      <alignment/>
      <protection/>
    </xf>
    <xf numFmtId="0" fontId="38" fillId="42" borderId="21" xfId="300" applyFont="1" applyFill="1" applyBorder="1" applyProtection="1">
      <alignment/>
      <protection/>
    </xf>
    <xf numFmtId="0" fontId="38" fillId="42" borderId="21" xfId="300" applyFont="1" applyFill="1" applyBorder="1" applyAlignment="1" applyProtection="1">
      <alignment vertical="center"/>
      <protection/>
    </xf>
    <xf numFmtId="0" fontId="38" fillId="42" borderId="21" xfId="300" applyFont="1" applyFill="1" applyBorder="1" applyAlignment="1" applyProtection="1">
      <alignment vertical="center" wrapText="1"/>
      <protection/>
    </xf>
    <xf numFmtId="0" fontId="38" fillId="42" borderId="38" xfId="300" applyFont="1" applyFill="1" applyBorder="1" applyProtection="1">
      <alignment/>
      <protection/>
    </xf>
    <xf numFmtId="0" fontId="38" fillId="42" borderId="17" xfId="300" applyFont="1" applyFill="1" applyBorder="1" applyProtection="1">
      <alignment/>
      <protection/>
    </xf>
    <xf numFmtId="0" fontId="38" fillId="42" borderId="15" xfId="300" applyFont="1" applyFill="1" applyBorder="1" applyProtection="1">
      <alignment/>
      <protection/>
    </xf>
    <xf numFmtId="49" fontId="18" fillId="0" borderId="0" xfId="292" applyProtection="1">
      <alignment vertical="top"/>
      <protection/>
    </xf>
    <xf numFmtId="0" fontId="18" fillId="43" borderId="39" xfId="305" applyNumberFormat="1" applyFont="1" applyFill="1" applyBorder="1" applyAlignment="1" applyProtection="1">
      <alignment horizontal="center" vertical="center" wrapText="1"/>
      <protection locked="0"/>
    </xf>
    <xf numFmtId="0" fontId="38" fillId="0" borderId="18" xfId="301" applyFont="1" applyBorder="1" applyAlignment="1" applyProtection="1">
      <alignment horizontal="center" vertical="center"/>
      <protection/>
    </xf>
    <xf numFmtId="0" fontId="38" fillId="0" borderId="39" xfId="301" applyFont="1" applyBorder="1" applyAlignment="1" applyProtection="1">
      <alignment horizontal="center" vertical="center" wrapText="1"/>
      <protection/>
    </xf>
    <xf numFmtId="0" fontId="38" fillId="0" borderId="39" xfId="301" applyNumberFormat="1" applyFont="1" applyBorder="1" applyAlignment="1" applyProtection="1">
      <alignment horizontal="center" vertical="center" wrapText="1"/>
      <protection/>
    </xf>
    <xf numFmtId="0" fontId="38" fillId="0" borderId="30" xfId="301" applyNumberFormat="1" applyFont="1" applyBorder="1" applyAlignment="1" applyProtection="1">
      <alignment horizontal="center" vertical="center" wrapText="1"/>
      <protection/>
    </xf>
    <xf numFmtId="49" fontId="18" fillId="0" borderId="40" xfId="301" applyNumberFormat="1" applyFont="1" applyBorder="1" applyAlignment="1" applyProtection="1">
      <alignment horizontal="center" vertical="center"/>
      <protection/>
    </xf>
    <xf numFmtId="49" fontId="22" fillId="42" borderId="0" xfId="291" applyFont="1" applyFill="1" applyBorder="1" applyAlignment="1" applyProtection="1">
      <alignment horizontal="center" vertical="center" wrapText="1"/>
      <protection/>
    </xf>
    <xf numFmtId="49" fontId="22" fillId="7" borderId="14" xfId="291" applyFont="1" applyFill="1" applyBorder="1" applyAlignment="1" applyProtection="1">
      <alignment horizontal="center" vertical="center" wrapText="1"/>
      <protection/>
    </xf>
    <xf numFmtId="0" fontId="38" fillId="0" borderId="0" xfId="300" applyFont="1" applyProtection="1">
      <alignment/>
      <protection/>
    </xf>
    <xf numFmtId="0" fontId="38" fillId="0" borderId="20" xfId="300" applyFont="1" applyBorder="1" applyProtection="1">
      <alignment/>
      <protection/>
    </xf>
    <xf numFmtId="0" fontId="38" fillId="0" borderId="21" xfId="300" applyFont="1" applyBorder="1" applyProtection="1">
      <alignment/>
      <protection/>
    </xf>
    <xf numFmtId="0" fontId="38" fillId="0" borderId="0" xfId="300" applyFont="1" applyBorder="1" applyProtection="1">
      <alignment/>
      <protection/>
    </xf>
    <xf numFmtId="0" fontId="38" fillId="0" borderId="17" xfId="300" applyFont="1" applyBorder="1" applyProtection="1">
      <alignment/>
      <protection/>
    </xf>
    <xf numFmtId="0" fontId="38" fillId="0" borderId="22" xfId="300" applyFont="1" applyBorder="1" applyProtection="1">
      <alignment/>
      <protection/>
    </xf>
    <xf numFmtId="0" fontId="38" fillId="0" borderId="23" xfId="300" applyFont="1" applyBorder="1" applyProtection="1">
      <alignment/>
      <protection/>
    </xf>
    <xf numFmtId="0" fontId="38" fillId="42" borderId="22" xfId="300" applyFont="1" applyFill="1" applyBorder="1" applyProtection="1">
      <alignment/>
      <protection/>
    </xf>
    <xf numFmtId="0" fontId="38" fillId="42" borderId="24" xfId="300" applyFont="1" applyFill="1" applyBorder="1" applyProtection="1">
      <alignment/>
      <protection/>
    </xf>
    <xf numFmtId="0" fontId="40" fillId="42" borderId="41" xfId="301" applyFont="1" applyFill="1" applyBorder="1" applyAlignment="1" applyProtection="1">
      <alignment horizontal="center" vertical="center"/>
      <protection/>
    </xf>
    <xf numFmtId="0" fontId="40" fillId="42" borderId="42" xfId="301" applyFont="1" applyFill="1" applyBorder="1" applyAlignment="1" applyProtection="1">
      <alignment horizontal="center" vertical="center" wrapText="1"/>
      <protection/>
    </xf>
    <xf numFmtId="0" fontId="40" fillId="42" borderId="42" xfId="301" applyFont="1" applyFill="1" applyBorder="1" applyAlignment="1" applyProtection="1">
      <alignment horizontal="center" vertical="center"/>
      <protection/>
    </xf>
    <xf numFmtId="0" fontId="40" fillId="42" borderId="43" xfId="301" applyFont="1" applyFill="1" applyBorder="1" applyAlignment="1" applyProtection="1">
      <alignment horizontal="center" vertical="center"/>
      <protection/>
    </xf>
    <xf numFmtId="0" fontId="38" fillId="0" borderId="17" xfId="300" applyFont="1" applyFill="1" applyBorder="1" applyProtection="1">
      <alignment/>
      <protection/>
    </xf>
    <xf numFmtId="0" fontId="38" fillId="0" borderId="0" xfId="300" applyFont="1" applyFill="1" applyBorder="1" applyProtection="1">
      <alignment/>
      <protection/>
    </xf>
    <xf numFmtId="0" fontId="38" fillId="0" borderId="0" xfId="300" applyFont="1" applyFill="1" applyBorder="1" applyAlignment="1" applyProtection="1">
      <alignment vertical="center"/>
      <protection/>
    </xf>
    <xf numFmtId="0" fontId="38" fillId="0" borderId="0" xfId="300" applyFont="1" applyFill="1" applyBorder="1" applyAlignment="1" applyProtection="1">
      <alignment vertical="center" wrapText="1"/>
      <protection/>
    </xf>
    <xf numFmtId="49" fontId="22" fillId="38" borderId="14" xfId="291" applyFont="1" applyFill="1" applyBorder="1" applyAlignment="1" applyProtection="1">
      <alignment horizontal="center" vertical="center" wrapText="1"/>
      <protection/>
    </xf>
    <xf numFmtId="4" fontId="18" fillId="0" borderId="14" xfId="302" applyNumberFormat="1" applyFont="1" applyFill="1" applyBorder="1" applyAlignment="1" applyProtection="1">
      <alignment vertical="center"/>
      <protection/>
    </xf>
    <xf numFmtId="4" fontId="18" fillId="0" borderId="44" xfId="302" applyNumberFormat="1" applyFont="1" applyFill="1" applyBorder="1" applyAlignment="1" applyProtection="1">
      <alignment vertical="center"/>
      <protection/>
    </xf>
    <xf numFmtId="49" fontId="18" fillId="0" borderId="16" xfId="301" applyNumberFormat="1" applyFont="1" applyBorder="1" applyAlignment="1" applyProtection="1">
      <alignment horizontal="center" vertical="center"/>
      <protection/>
    </xf>
    <xf numFmtId="0" fontId="18" fillId="0" borderId="45" xfId="301" applyFont="1" applyBorder="1" applyAlignment="1" applyProtection="1">
      <alignment vertical="center" wrapText="1"/>
      <protection/>
    </xf>
    <xf numFmtId="4" fontId="18" fillId="42" borderId="28" xfId="301" applyNumberFormat="1" applyFont="1" applyFill="1" applyBorder="1" applyAlignment="1" applyProtection="1">
      <alignment horizontal="right" vertical="center"/>
      <protection/>
    </xf>
    <xf numFmtId="0" fontId="57" fillId="0" borderId="46" xfId="301" applyFont="1" applyBorder="1" applyAlignment="1" applyProtection="1">
      <alignment vertical="center" wrapText="1"/>
      <protection/>
    </xf>
    <xf numFmtId="0" fontId="18" fillId="0" borderId="22" xfId="301" applyFont="1" applyBorder="1" applyAlignment="1" applyProtection="1">
      <alignment vertical="center" wrapText="1"/>
      <protection/>
    </xf>
    <xf numFmtId="49" fontId="18" fillId="0" borderId="47" xfId="301" applyNumberFormat="1" applyFont="1" applyBorder="1" applyAlignment="1" applyProtection="1">
      <alignment horizontal="center" vertical="center"/>
      <protection/>
    </xf>
    <xf numFmtId="0" fontId="57" fillId="0" borderId="20" xfId="301" applyFont="1" applyBorder="1" applyAlignment="1" applyProtection="1">
      <alignment vertical="center" wrapText="1"/>
      <protection/>
    </xf>
    <xf numFmtId="49" fontId="18" fillId="0" borderId="48" xfId="301" applyNumberFormat="1" applyFont="1" applyBorder="1" applyAlignment="1" applyProtection="1">
      <alignment horizontal="center" vertical="center"/>
      <protection/>
    </xf>
    <xf numFmtId="0" fontId="18" fillId="0" borderId="49" xfId="301" applyFont="1" applyBorder="1" applyAlignment="1" applyProtection="1">
      <alignment horizontal="left" vertical="center" wrapText="1"/>
      <protection/>
    </xf>
    <xf numFmtId="0" fontId="18" fillId="0" borderId="44" xfId="301" applyFont="1" applyBorder="1" applyAlignment="1" applyProtection="1">
      <alignment horizontal="left" vertical="center" wrapText="1"/>
      <protection/>
    </xf>
    <xf numFmtId="0" fontId="18" fillId="0" borderId="14" xfId="301" applyFont="1" applyFill="1" applyBorder="1" applyAlignment="1" applyProtection="1">
      <alignment horizontal="left" vertical="center" wrapText="1"/>
      <protection/>
    </xf>
    <xf numFmtId="4" fontId="18" fillId="42" borderId="14" xfId="302" applyNumberFormat="1" applyFont="1" applyFill="1" applyBorder="1" applyAlignment="1" applyProtection="1">
      <alignment vertical="center"/>
      <protection/>
    </xf>
    <xf numFmtId="0" fontId="41" fillId="44" borderId="23" xfId="201" applyFont="1" applyFill="1" applyBorder="1" applyAlignment="1" applyProtection="1">
      <alignment horizontal="left" vertical="center" indent="1"/>
      <protection/>
    </xf>
    <xf numFmtId="0" fontId="38" fillId="0" borderId="17" xfId="300" applyFont="1" applyFill="1" applyBorder="1" applyAlignment="1" applyProtection="1">
      <alignment vertical="center"/>
      <protection/>
    </xf>
    <xf numFmtId="0" fontId="38" fillId="42" borderId="17" xfId="300" applyFont="1" applyFill="1" applyBorder="1" applyAlignment="1" applyProtection="1">
      <alignment vertical="center"/>
      <protection/>
    </xf>
    <xf numFmtId="0" fontId="38" fillId="42" borderId="15" xfId="300" applyFont="1" applyFill="1" applyBorder="1" applyAlignment="1" applyProtection="1">
      <alignment vertical="center"/>
      <protection/>
    </xf>
    <xf numFmtId="0" fontId="37" fillId="44" borderId="23" xfId="201" applyFont="1" applyFill="1" applyBorder="1" applyAlignment="1" applyProtection="1">
      <alignment horizontal="left" vertical="center"/>
      <protection/>
    </xf>
    <xf numFmtId="0" fontId="41" fillId="42" borderId="17" xfId="201" applyFont="1" applyFill="1" applyBorder="1" applyAlignment="1" applyProtection="1">
      <alignment horizontal="center" vertical="center"/>
      <protection/>
    </xf>
    <xf numFmtId="0" fontId="41" fillId="44" borderId="23" xfId="201" applyFont="1" applyFill="1" applyBorder="1" applyAlignment="1" applyProtection="1">
      <alignment horizontal="left" vertical="center"/>
      <protection/>
    </xf>
    <xf numFmtId="0" fontId="18" fillId="43" borderId="37" xfId="301" applyFont="1" applyFill="1" applyBorder="1" applyAlignment="1" applyProtection="1">
      <alignment horizontal="left" vertical="center" wrapText="1" indent="2"/>
      <protection locked="0"/>
    </xf>
    <xf numFmtId="49" fontId="37" fillId="44" borderId="50" xfId="201" applyNumberFormat="1" applyFont="1" applyFill="1" applyBorder="1" applyAlignment="1" applyProtection="1">
      <alignment horizontal="center" vertical="center"/>
      <protection/>
    </xf>
    <xf numFmtId="0" fontId="37" fillId="44" borderId="51" xfId="201" applyFont="1" applyFill="1" applyBorder="1" applyAlignment="1" applyProtection="1">
      <alignment horizontal="left" vertical="center"/>
      <protection/>
    </xf>
    <xf numFmtId="49" fontId="41" fillId="44" borderId="50" xfId="201" applyNumberFormat="1" applyFont="1" applyFill="1" applyBorder="1" applyAlignment="1" applyProtection="1">
      <alignment horizontal="left" vertical="center"/>
      <protection/>
    </xf>
    <xf numFmtId="0" fontId="41" fillId="44" borderId="51" xfId="201" applyFont="1" applyFill="1" applyBorder="1" applyAlignment="1" applyProtection="1">
      <alignment horizontal="left" vertical="center"/>
      <protection/>
    </xf>
    <xf numFmtId="0" fontId="38" fillId="42" borderId="0" xfId="300" applyFont="1" applyFill="1" applyBorder="1" applyAlignment="1" applyProtection="1">
      <alignment vertical="center"/>
      <protection/>
    </xf>
    <xf numFmtId="0" fontId="38" fillId="42" borderId="0" xfId="300" applyFont="1" applyFill="1" applyBorder="1" applyProtection="1">
      <alignment/>
      <protection/>
    </xf>
    <xf numFmtId="0" fontId="38" fillId="0" borderId="17" xfId="300" applyFont="1" applyFill="1" applyBorder="1" applyAlignment="1" applyProtection="1">
      <alignment horizontal="center"/>
      <protection/>
    </xf>
    <xf numFmtId="0" fontId="38" fillId="0" borderId="0" xfId="300" applyFont="1" applyFill="1" applyBorder="1" applyAlignment="1" applyProtection="1">
      <alignment horizontal="center"/>
      <protection/>
    </xf>
    <xf numFmtId="0" fontId="38" fillId="42" borderId="17" xfId="300" applyFont="1" applyFill="1" applyBorder="1" applyAlignment="1" applyProtection="1">
      <alignment horizontal="center"/>
      <protection/>
    </xf>
    <xf numFmtId="0" fontId="38" fillId="42" borderId="15" xfId="300" applyFont="1" applyFill="1" applyBorder="1" applyAlignment="1" applyProtection="1">
      <alignment horizontal="center"/>
      <protection/>
    </xf>
    <xf numFmtId="0" fontId="38" fillId="0" borderId="17" xfId="300" applyFont="1" applyFill="1" applyBorder="1" applyAlignment="1" applyProtection="1">
      <alignment horizontal="left" indent="15"/>
      <protection/>
    </xf>
    <xf numFmtId="0" fontId="38" fillId="0" borderId="0" xfId="300" applyFont="1" applyFill="1" applyBorder="1" applyAlignment="1" applyProtection="1">
      <alignment horizontal="left" indent="15"/>
      <protection/>
    </xf>
    <xf numFmtId="0" fontId="38" fillId="42" borderId="17" xfId="300" applyFont="1" applyFill="1" applyBorder="1" applyAlignment="1" applyProtection="1">
      <alignment horizontal="left" indent="15"/>
      <protection/>
    </xf>
    <xf numFmtId="0" fontId="38" fillId="42" borderId="15" xfId="300" applyFont="1" applyFill="1" applyBorder="1" applyAlignment="1" applyProtection="1">
      <alignment horizontal="left" indent="15"/>
      <protection/>
    </xf>
    <xf numFmtId="0" fontId="38" fillId="0" borderId="15" xfId="300" applyFont="1" applyFill="1" applyBorder="1" applyProtection="1">
      <alignment/>
      <protection/>
    </xf>
    <xf numFmtId="0" fontId="38" fillId="0" borderId="0" xfId="300" applyFont="1" applyFill="1" applyProtection="1">
      <alignment/>
      <protection/>
    </xf>
    <xf numFmtId="0" fontId="38" fillId="0" borderId="0" xfId="300" applyFont="1" applyAlignment="1" applyProtection="1">
      <alignment horizontal="center"/>
      <protection/>
    </xf>
    <xf numFmtId="0" fontId="38" fillId="0" borderId="0" xfId="300" applyFont="1" applyAlignment="1" applyProtection="1">
      <alignment horizontal="left" indent="15"/>
      <protection/>
    </xf>
    <xf numFmtId="0" fontId="38" fillId="0" borderId="0" xfId="300" applyFont="1" applyAlignment="1" applyProtection="1">
      <alignment vertical="center"/>
      <protection/>
    </xf>
    <xf numFmtId="0" fontId="38" fillId="0" borderId="0" xfId="300" applyFont="1" applyAlignment="1" applyProtection="1">
      <alignment vertical="center" wrapText="1"/>
      <protection/>
    </xf>
    <xf numFmtId="0" fontId="18" fillId="0" borderId="33" xfId="301" applyFont="1" applyBorder="1" applyAlignment="1" applyProtection="1">
      <alignment horizontal="left" vertical="center" wrapText="1"/>
      <protection/>
    </xf>
    <xf numFmtId="0" fontId="18" fillId="0" borderId="14" xfId="301" applyFont="1" applyFill="1" applyBorder="1" applyAlignment="1" applyProtection="1">
      <alignment horizontal="left" vertical="center" wrapText="1" indent="1"/>
      <protection/>
    </xf>
    <xf numFmtId="49" fontId="41" fillId="44" borderId="52" xfId="201" applyNumberFormat="1" applyFont="1" applyFill="1" applyBorder="1" applyAlignment="1" applyProtection="1">
      <alignment horizontal="left" vertical="center"/>
      <protection/>
    </xf>
    <xf numFmtId="0" fontId="41" fillId="44" borderId="53" xfId="201" applyFont="1" applyFill="1" applyBorder="1" applyAlignment="1" applyProtection="1">
      <alignment horizontal="left" vertical="center"/>
      <protection/>
    </xf>
    <xf numFmtId="0" fontId="41" fillId="44" borderId="27" xfId="201" applyFont="1" applyFill="1" applyBorder="1" applyAlignment="1" applyProtection="1">
      <alignment horizontal="left" vertical="center"/>
      <protection/>
    </xf>
    <xf numFmtId="49" fontId="41" fillId="44" borderId="54" xfId="201" applyNumberFormat="1" applyFont="1" applyFill="1" applyBorder="1" applyAlignment="1" applyProtection="1">
      <alignment horizontal="left" vertical="center"/>
      <protection/>
    </xf>
    <xf numFmtId="0" fontId="41" fillId="44" borderId="55" xfId="201" applyFont="1" applyFill="1" applyBorder="1" applyAlignment="1" applyProtection="1">
      <alignment horizontal="left" vertical="center"/>
      <protection/>
    </xf>
    <xf numFmtId="0" fontId="41" fillId="44" borderId="56" xfId="201" applyFont="1" applyFill="1" applyBorder="1" applyAlignment="1" applyProtection="1">
      <alignment horizontal="left" vertical="center"/>
      <protection/>
    </xf>
    <xf numFmtId="0" fontId="18" fillId="0" borderId="33" xfId="301" applyFont="1" applyFill="1" applyBorder="1" applyAlignment="1" applyProtection="1">
      <alignment horizontal="left" vertical="center" wrapText="1"/>
      <protection/>
    </xf>
    <xf numFmtId="49" fontId="41" fillId="44" borderId="57" xfId="201" applyNumberFormat="1" applyFont="1" applyFill="1" applyBorder="1" applyAlignment="1" applyProtection="1">
      <alignment horizontal="left" vertical="center"/>
      <protection/>
    </xf>
    <xf numFmtId="0" fontId="41" fillId="44" borderId="21" xfId="201" applyFont="1" applyFill="1" applyBorder="1" applyAlignment="1" applyProtection="1">
      <alignment horizontal="left" vertical="center"/>
      <protection/>
    </xf>
    <xf numFmtId="0" fontId="41" fillId="44" borderId="58" xfId="201" applyFont="1" applyFill="1" applyBorder="1" applyAlignment="1" applyProtection="1">
      <alignment horizontal="left" vertical="center"/>
      <protection/>
    </xf>
    <xf numFmtId="0" fontId="18" fillId="42" borderId="44" xfId="304" applyFont="1" applyFill="1" applyBorder="1" applyAlignment="1" applyProtection="1">
      <alignment horizontal="justify" vertical="center"/>
      <protection/>
    </xf>
    <xf numFmtId="0" fontId="18" fillId="42" borderId="49" xfId="304" applyFont="1" applyFill="1" applyBorder="1" applyAlignment="1" applyProtection="1">
      <alignment horizontal="justify" vertical="center"/>
      <protection/>
    </xf>
    <xf numFmtId="0" fontId="18" fillId="42" borderId="14" xfId="304" applyFont="1" applyFill="1" applyBorder="1" applyAlignment="1" applyProtection="1">
      <alignment horizontal="justify" vertical="center" wrapText="1"/>
      <protection/>
    </xf>
    <xf numFmtId="0" fontId="18" fillId="42" borderId="59" xfId="304" applyFont="1" applyFill="1" applyBorder="1" applyAlignment="1" applyProtection="1">
      <alignment horizontal="justify" vertical="center"/>
      <protection/>
    </xf>
    <xf numFmtId="0" fontId="38" fillId="42" borderId="59" xfId="300" applyFont="1" applyFill="1" applyBorder="1" applyAlignment="1" applyProtection="1">
      <alignment vertical="center"/>
      <protection/>
    </xf>
    <xf numFmtId="0" fontId="38" fillId="42" borderId="22" xfId="300" applyFont="1" applyFill="1" applyBorder="1" applyAlignment="1" applyProtection="1">
      <alignment vertical="center"/>
      <protection/>
    </xf>
    <xf numFmtId="0" fontId="38" fillId="42" borderId="23" xfId="300" applyFont="1" applyFill="1" applyBorder="1" applyAlignment="1" applyProtection="1">
      <alignment vertical="center"/>
      <protection/>
    </xf>
    <xf numFmtId="0" fontId="38" fillId="42" borderId="23" xfId="300" applyFont="1" applyFill="1" applyBorder="1" applyAlignment="1" applyProtection="1">
      <alignment vertical="center" wrapText="1"/>
      <protection/>
    </xf>
    <xf numFmtId="0" fontId="38" fillId="42" borderId="23" xfId="300" applyFont="1" applyFill="1" applyBorder="1" applyProtection="1">
      <alignment/>
      <protection/>
    </xf>
    <xf numFmtId="0" fontId="38" fillId="42" borderId="24" xfId="300" applyFont="1" applyFill="1" applyBorder="1" applyAlignment="1" applyProtection="1">
      <alignment vertical="center"/>
      <protection/>
    </xf>
    <xf numFmtId="0" fontId="58" fillId="0" borderId="14" xfId="304" applyFont="1" applyBorder="1" applyAlignment="1" applyProtection="1">
      <alignment horizontal="justify" vertical="center"/>
      <protection/>
    </xf>
    <xf numFmtId="0" fontId="58" fillId="42" borderId="44" xfId="304" applyFont="1" applyFill="1" applyBorder="1" applyAlignment="1" applyProtection="1">
      <alignment horizontal="justify" vertical="center"/>
      <protection/>
    </xf>
    <xf numFmtId="0" fontId="58" fillId="42" borderId="49" xfId="304" applyFont="1" applyFill="1" applyBorder="1" applyAlignment="1" applyProtection="1">
      <alignment horizontal="justify" vertical="center"/>
      <protection/>
    </xf>
    <xf numFmtId="4" fontId="22" fillId="4" borderId="14" xfId="306" applyNumberFormat="1" applyFont="1" applyFill="1" applyBorder="1" applyAlignment="1" applyProtection="1">
      <alignment horizontal="center" vertical="center"/>
      <protection/>
    </xf>
    <xf numFmtId="4" fontId="22" fillId="4" borderId="14" xfId="298" applyNumberFormat="1" applyFont="1" applyFill="1" applyBorder="1" applyAlignment="1" applyProtection="1">
      <alignment horizontal="center"/>
      <protection/>
    </xf>
    <xf numFmtId="4" fontId="22" fillId="4" borderId="0" xfId="298" applyNumberFormat="1" applyFont="1" applyFill="1" applyProtection="1">
      <alignment/>
      <protection/>
    </xf>
    <xf numFmtId="49" fontId="18" fillId="39" borderId="52" xfId="301" applyNumberFormat="1" applyFont="1" applyFill="1" applyBorder="1" applyAlignment="1" applyProtection="1">
      <alignment horizontal="center" vertical="center"/>
      <protection/>
    </xf>
    <xf numFmtId="0" fontId="18" fillId="39" borderId="53" xfId="301" applyFont="1" applyFill="1" applyBorder="1" applyAlignment="1" applyProtection="1">
      <alignment horizontal="left" vertical="center" wrapText="1" indent="1"/>
      <protection/>
    </xf>
    <xf numFmtId="4" fontId="18" fillId="39" borderId="53" xfId="301" applyNumberFormat="1" applyFont="1" applyFill="1" applyBorder="1" applyAlignment="1" applyProtection="1">
      <alignment horizontal="right" vertical="center"/>
      <protection/>
    </xf>
    <xf numFmtId="4" fontId="18" fillId="39" borderId="53" xfId="302" applyNumberFormat="1" applyFont="1" applyFill="1" applyBorder="1" applyAlignment="1" applyProtection="1">
      <alignment vertical="center"/>
      <protection/>
    </xf>
    <xf numFmtId="0" fontId="37" fillId="44" borderId="21" xfId="201" applyFont="1" applyFill="1" applyBorder="1" applyAlignment="1" applyProtection="1">
      <alignment horizontal="left" vertical="center"/>
      <protection/>
    </xf>
    <xf numFmtId="0" fontId="18" fillId="4" borderId="37" xfId="301" applyFont="1" applyFill="1" applyBorder="1" applyAlignment="1" applyProtection="1">
      <alignment horizontal="left" vertical="center" wrapText="1" indent="2"/>
      <protection/>
    </xf>
    <xf numFmtId="4" fontId="18" fillId="39" borderId="27" xfId="302" applyNumberFormat="1" applyFont="1" applyFill="1" applyBorder="1" applyAlignment="1" applyProtection="1">
      <alignment vertical="center"/>
      <protection/>
    </xf>
    <xf numFmtId="0" fontId="37" fillId="44" borderId="55" xfId="201" applyFont="1" applyFill="1" applyBorder="1" applyAlignment="1" applyProtection="1">
      <alignment horizontal="left" vertical="center"/>
      <protection/>
    </xf>
    <xf numFmtId="0" fontId="38" fillId="42" borderId="0" xfId="300" applyFont="1" applyFill="1" applyBorder="1" applyAlignment="1" applyProtection="1">
      <alignment horizontal="right" vertical="center" wrapText="1"/>
      <protection/>
    </xf>
    <xf numFmtId="0" fontId="38" fillId="42" borderId="60" xfId="300" applyFont="1" applyFill="1" applyBorder="1" applyAlignment="1" applyProtection="1">
      <alignment horizontal="center" vertical="center" wrapText="1"/>
      <protection/>
    </xf>
    <xf numFmtId="0" fontId="22" fillId="43" borderId="61" xfId="30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177" fontId="18" fillId="4" borderId="45" xfId="301" applyNumberFormat="1" applyFont="1" applyFill="1" applyBorder="1" applyAlignment="1" applyProtection="1">
      <alignment horizontal="right" vertical="center"/>
      <protection/>
    </xf>
    <xf numFmtId="177" fontId="18" fillId="4" borderId="33" xfId="301" applyNumberFormat="1" applyFont="1" applyFill="1" applyBorder="1" applyAlignment="1" applyProtection="1">
      <alignment horizontal="right" vertical="center"/>
      <protection/>
    </xf>
    <xf numFmtId="177" fontId="18" fillId="4" borderId="32" xfId="301" applyNumberFormat="1" applyFont="1" applyFill="1" applyBorder="1" applyAlignment="1" applyProtection="1">
      <alignment horizontal="right" vertical="center"/>
      <protection/>
    </xf>
    <xf numFmtId="177" fontId="18" fillId="4" borderId="37" xfId="301" applyNumberFormat="1" applyFont="1" applyFill="1" applyBorder="1" applyAlignment="1" applyProtection="1">
      <alignment horizontal="right" vertical="center"/>
      <protection/>
    </xf>
    <xf numFmtId="177" fontId="18" fillId="40" borderId="14" xfId="302" applyNumberFormat="1" applyFont="1" applyFill="1" applyBorder="1" applyAlignment="1" applyProtection="1">
      <alignment vertical="center"/>
      <protection locked="0"/>
    </xf>
    <xf numFmtId="177" fontId="18" fillId="40" borderId="28" xfId="302" applyNumberFormat="1" applyFont="1" applyFill="1" applyBorder="1" applyAlignment="1" applyProtection="1">
      <alignment vertical="center"/>
      <protection locked="0"/>
    </xf>
    <xf numFmtId="177" fontId="18" fillId="4" borderId="28" xfId="301" applyNumberFormat="1" applyFont="1" applyFill="1" applyBorder="1" applyAlignment="1" applyProtection="1">
      <alignment horizontal="right" vertical="center"/>
      <protection/>
    </xf>
    <xf numFmtId="177" fontId="18" fillId="4" borderId="14" xfId="301" applyNumberFormat="1" applyFont="1" applyFill="1" applyBorder="1" applyAlignment="1" applyProtection="1">
      <alignment horizontal="right" vertical="center"/>
      <protection/>
    </xf>
    <xf numFmtId="177" fontId="18" fillId="40" borderId="62" xfId="302" applyNumberFormat="1" applyFont="1" applyFill="1" applyBorder="1" applyAlignment="1" applyProtection="1">
      <alignment vertical="center"/>
      <protection locked="0"/>
    </xf>
    <xf numFmtId="177" fontId="18" fillId="4" borderId="46" xfId="301" applyNumberFormat="1" applyFont="1" applyFill="1" applyBorder="1" applyAlignment="1" applyProtection="1">
      <alignment horizontal="right" vertical="center"/>
      <protection/>
    </xf>
    <xf numFmtId="177" fontId="18" fillId="4" borderId="25" xfId="301" applyNumberFormat="1" applyFont="1" applyFill="1" applyBorder="1" applyAlignment="1" applyProtection="1">
      <alignment horizontal="right" vertical="center"/>
      <protection/>
    </xf>
    <xf numFmtId="177" fontId="18" fillId="4" borderId="29" xfId="301" applyNumberFormat="1" applyFont="1" applyFill="1" applyBorder="1" applyAlignment="1" applyProtection="1">
      <alignment horizontal="right" vertical="center"/>
      <protection/>
    </xf>
    <xf numFmtId="177" fontId="18" fillId="4" borderId="20" xfId="301" applyNumberFormat="1" applyFont="1" applyFill="1" applyBorder="1" applyAlignment="1" applyProtection="1">
      <alignment horizontal="right" vertical="center"/>
      <protection/>
    </xf>
    <xf numFmtId="177" fontId="18" fillId="4" borderId="44" xfId="301" applyNumberFormat="1" applyFont="1" applyFill="1" applyBorder="1" applyAlignment="1" applyProtection="1">
      <alignment horizontal="right" vertical="center"/>
      <protection/>
    </xf>
    <xf numFmtId="177" fontId="18" fillId="4" borderId="62" xfId="301" applyNumberFormat="1" applyFont="1" applyFill="1" applyBorder="1" applyAlignment="1" applyProtection="1">
      <alignment horizontal="right" vertical="center"/>
      <protection/>
    </xf>
    <xf numFmtId="177" fontId="18" fillId="4" borderId="49" xfId="301" applyNumberFormat="1" applyFont="1" applyFill="1" applyBorder="1" applyAlignment="1" applyProtection="1">
      <alignment horizontal="right" vertical="center"/>
      <protection/>
    </xf>
    <xf numFmtId="177" fontId="18" fillId="4" borderId="63" xfId="301" applyNumberFormat="1" applyFont="1" applyFill="1" applyBorder="1" applyAlignment="1" applyProtection="1">
      <alignment horizontal="right" vertical="center"/>
      <protection/>
    </xf>
    <xf numFmtId="177" fontId="18" fillId="4" borderId="64" xfId="301" applyNumberFormat="1" applyFont="1" applyFill="1" applyBorder="1" applyAlignment="1" applyProtection="1">
      <alignment horizontal="right" vertical="center"/>
      <protection/>
    </xf>
    <xf numFmtId="0" fontId="41" fillId="42" borderId="17" xfId="201" applyFont="1" applyFill="1" applyBorder="1" applyAlignment="1" applyProtection="1">
      <alignment horizontal="center" vertical="center" wrapText="1"/>
      <protection/>
    </xf>
    <xf numFmtId="0" fontId="60" fillId="42" borderId="17" xfId="201" applyFont="1" applyFill="1" applyBorder="1" applyAlignment="1" applyProtection="1">
      <alignment horizontal="center" vertical="center"/>
      <protection/>
    </xf>
    <xf numFmtId="0" fontId="18" fillId="4" borderId="37" xfId="301" applyNumberFormat="1" applyFont="1" applyFill="1" applyBorder="1" applyAlignment="1" applyProtection="1">
      <alignment horizontal="left" vertical="center" wrapText="1" indent="2"/>
      <protection/>
    </xf>
    <xf numFmtId="49" fontId="18" fillId="42" borderId="0" xfId="296" applyFont="1" applyFill="1" applyBorder="1" applyAlignment="1" applyProtection="1">
      <alignment horizontal="right" vertical="center"/>
      <protection/>
    </xf>
    <xf numFmtId="49" fontId="18" fillId="40" borderId="37" xfId="296" applyFont="1" applyFill="1" applyBorder="1" applyAlignment="1" applyProtection="1">
      <alignment horizontal="left" vertical="center"/>
      <protection locked="0"/>
    </xf>
    <xf numFmtId="49" fontId="18" fillId="40" borderId="53" xfId="296" applyFont="1" applyFill="1" applyBorder="1" applyAlignment="1" applyProtection="1">
      <alignment horizontal="left" vertical="center"/>
      <protection locked="0"/>
    </xf>
    <xf numFmtId="49" fontId="18" fillId="40" borderId="14" xfId="296" applyFont="1" applyFill="1" applyBorder="1" applyAlignment="1" applyProtection="1">
      <alignment horizontal="left" vertical="center" wrapText="1"/>
      <protection locked="0"/>
    </xf>
    <xf numFmtId="49" fontId="41" fillId="40" borderId="37" xfId="201" applyNumberFormat="1" applyFont="1" applyFill="1" applyBorder="1" applyAlignment="1" applyProtection="1">
      <alignment horizontal="left" vertical="center"/>
      <protection locked="0"/>
    </xf>
    <xf numFmtId="49" fontId="22" fillId="40" borderId="53" xfId="296" applyFont="1" applyFill="1" applyBorder="1" applyAlignment="1" applyProtection="1">
      <alignment horizontal="left" vertical="center"/>
      <protection locked="0"/>
    </xf>
    <xf numFmtId="49" fontId="41" fillId="40" borderId="14" xfId="201" applyNumberFormat="1" applyFont="1" applyFill="1" applyBorder="1" applyAlignment="1" applyProtection="1">
      <alignment horizontal="left" vertical="center" wrapText="1"/>
      <protection locked="0"/>
    </xf>
    <xf numFmtId="49" fontId="18" fillId="40" borderId="37" xfId="296" applyFont="1" applyFill="1" applyBorder="1" applyAlignment="1" applyProtection="1">
      <alignment horizontal="left" vertical="center" wrapText="1"/>
      <protection locked="0"/>
    </xf>
    <xf numFmtId="49" fontId="22" fillId="0" borderId="0" xfId="296" applyFont="1" applyBorder="1" applyAlignment="1" applyProtection="1">
      <alignment horizontal="left" vertical="center" indent="2"/>
      <protection/>
    </xf>
    <xf numFmtId="49" fontId="41" fillId="40" borderId="37" xfId="201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96" applyFont="1" applyFill="1" applyBorder="1" applyAlignment="1" applyProtection="1">
      <alignment horizontal="left" vertical="center" wrapText="1"/>
      <protection locked="0"/>
    </xf>
    <xf numFmtId="0" fontId="22" fillId="42" borderId="21" xfId="303" applyNumberFormat="1" applyFont="1" applyFill="1" applyBorder="1" applyAlignment="1" applyProtection="1">
      <alignment horizontal="center" vertical="center" wrapText="1"/>
      <protection/>
    </xf>
    <xf numFmtId="0" fontId="22" fillId="42" borderId="38" xfId="303" applyNumberFormat="1" applyFont="1" applyFill="1" applyBorder="1" applyAlignment="1" applyProtection="1">
      <alignment horizontal="center" vertical="center" wrapText="1"/>
      <protection/>
    </xf>
    <xf numFmtId="49" fontId="22" fillId="7" borderId="37" xfId="293" applyFont="1" applyFill="1" applyBorder="1" applyAlignment="1" applyProtection="1">
      <alignment horizontal="center" vertical="center"/>
      <protection/>
    </xf>
    <xf numFmtId="49" fontId="22" fillId="7" borderId="53" xfId="293" applyFont="1" applyFill="1" applyBorder="1" applyAlignment="1" applyProtection="1">
      <alignment horizontal="center" vertical="center"/>
      <protection/>
    </xf>
    <xf numFmtId="49" fontId="22" fillId="7" borderId="31" xfId="293" applyFont="1" applyFill="1" applyBorder="1" applyAlignment="1" applyProtection="1">
      <alignment horizontal="center" vertical="center"/>
      <protection/>
    </xf>
    <xf numFmtId="0" fontId="22" fillId="42" borderId="21" xfId="299" applyFont="1" applyFill="1" applyBorder="1" applyAlignment="1" applyProtection="1">
      <alignment horizontal="right" vertical="center" wrapText="1"/>
      <protection/>
    </xf>
    <xf numFmtId="0" fontId="22" fillId="42" borderId="38" xfId="299" applyFont="1" applyFill="1" applyBorder="1" applyAlignment="1" applyProtection="1">
      <alignment horizontal="right" vertical="center" wrapText="1"/>
      <protection/>
    </xf>
    <xf numFmtId="0" fontId="22" fillId="7" borderId="37" xfId="299" applyFont="1" applyFill="1" applyBorder="1" applyAlignment="1" applyProtection="1">
      <alignment horizontal="center" vertical="center" wrapText="1"/>
      <protection/>
    </xf>
    <xf numFmtId="0" fontId="22" fillId="7" borderId="53" xfId="299" applyFont="1" applyFill="1" applyBorder="1" applyAlignment="1" applyProtection="1">
      <alignment horizontal="center" vertical="center" wrapText="1"/>
      <protection/>
    </xf>
    <xf numFmtId="0" fontId="22" fillId="7" borderId="31" xfId="299" applyFont="1" applyFill="1" applyBorder="1" applyAlignment="1" applyProtection="1">
      <alignment horizontal="center" vertical="center" wrapText="1"/>
      <protection/>
    </xf>
    <xf numFmtId="0" fontId="18" fillId="42" borderId="65" xfId="299" applyFont="1" applyFill="1" applyBorder="1" applyAlignment="1" applyProtection="1">
      <alignment horizontal="center" vertical="center" wrapText="1"/>
      <protection/>
    </xf>
    <xf numFmtId="0" fontId="18" fillId="42" borderId="66" xfId="299" applyFont="1" applyFill="1" applyBorder="1" applyAlignment="1" applyProtection="1">
      <alignment horizontal="center" vertical="center" wrapText="1"/>
      <protection/>
    </xf>
    <xf numFmtId="49" fontId="22" fillId="4" borderId="67" xfId="305" applyNumberFormat="1" applyFont="1" applyFill="1" applyBorder="1" applyAlignment="1" applyProtection="1">
      <alignment horizontal="center" vertical="center" wrapText="1"/>
      <protection/>
    </xf>
    <xf numFmtId="49" fontId="22" fillId="4" borderId="68" xfId="305" applyNumberFormat="1" applyFont="1" applyFill="1" applyBorder="1" applyAlignment="1" applyProtection="1">
      <alignment horizontal="center" vertical="center" wrapText="1"/>
      <protection/>
    </xf>
    <xf numFmtId="49" fontId="18" fillId="4" borderId="39" xfId="305" applyNumberFormat="1" applyFont="1" applyFill="1" applyBorder="1" applyAlignment="1" applyProtection="1">
      <alignment horizontal="center" vertical="center" wrapText="1"/>
      <protection/>
    </xf>
    <xf numFmtId="49" fontId="18" fillId="4" borderId="30" xfId="305" applyNumberFormat="1" applyFont="1" applyFill="1" applyBorder="1" applyAlignment="1" applyProtection="1">
      <alignment horizontal="center" vertical="center" wrapText="1"/>
      <protection/>
    </xf>
    <xf numFmtId="0" fontId="18" fillId="42" borderId="69" xfId="295" applyFont="1" applyFill="1" applyBorder="1" applyAlignment="1" applyProtection="1">
      <alignment horizontal="center" vertical="center" wrapText="1"/>
      <protection/>
    </xf>
    <xf numFmtId="0" fontId="18" fillId="42" borderId="40" xfId="299" applyFont="1" applyFill="1" applyBorder="1" applyAlignment="1" applyProtection="1">
      <alignment horizontal="center" vertical="center" wrapText="1"/>
      <protection/>
    </xf>
    <xf numFmtId="0" fontId="22" fillId="42" borderId="16" xfId="305" applyNumberFormat="1" applyFont="1" applyFill="1" applyBorder="1" applyAlignment="1" applyProtection="1">
      <alignment horizontal="center" vertical="center" wrapText="1"/>
      <protection/>
    </xf>
    <xf numFmtId="0" fontId="22" fillId="42" borderId="40" xfId="305" applyNumberFormat="1" applyFont="1" applyFill="1" applyBorder="1" applyAlignment="1" applyProtection="1">
      <alignment horizontal="center" vertical="center" wrapText="1"/>
      <protection/>
    </xf>
    <xf numFmtId="0" fontId="22" fillId="42" borderId="19" xfId="305" applyNumberFormat="1" applyFont="1" applyFill="1" applyBorder="1" applyAlignment="1" applyProtection="1">
      <alignment horizontal="center" vertical="center" wrapText="1"/>
      <protection/>
    </xf>
    <xf numFmtId="49" fontId="18" fillId="42" borderId="40" xfId="305" applyNumberFormat="1" applyFont="1" applyFill="1" applyBorder="1" applyAlignment="1" applyProtection="1">
      <alignment horizontal="center" vertical="center" wrapText="1"/>
      <protection/>
    </xf>
    <xf numFmtId="49" fontId="18" fillId="42" borderId="19" xfId="305" applyNumberFormat="1" applyFont="1" applyFill="1" applyBorder="1" applyAlignment="1" applyProtection="1">
      <alignment horizontal="center" vertical="center" wrapText="1"/>
      <protection/>
    </xf>
    <xf numFmtId="0" fontId="18" fillId="42" borderId="52" xfId="299" applyFont="1" applyFill="1" applyBorder="1" applyAlignment="1" applyProtection="1">
      <alignment horizontal="center" vertical="center" wrapText="1"/>
      <protection/>
    </xf>
    <xf numFmtId="0" fontId="18" fillId="42" borderId="31" xfId="299" applyFont="1" applyFill="1" applyBorder="1" applyAlignment="1" applyProtection="1">
      <alignment horizontal="center" vertical="center" wrapText="1"/>
      <protection/>
    </xf>
    <xf numFmtId="0" fontId="22" fillId="39" borderId="70" xfId="301" applyFont="1" applyFill="1" applyBorder="1" applyAlignment="1" applyProtection="1">
      <alignment horizontal="left" vertical="center" indent="15"/>
      <protection/>
    </xf>
    <xf numFmtId="0" fontId="22" fillId="39" borderId="71" xfId="301" applyFont="1" applyFill="1" applyBorder="1" applyAlignment="1" applyProtection="1">
      <alignment horizontal="left" vertical="center" indent="15"/>
      <protection/>
    </xf>
    <xf numFmtId="0" fontId="22" fillId="39" borderId="68" xfId="301" applyFont="1" applyFill="1" applyBorder="1" applyAlignment="1" applyProtection="1">
      <alignment horizontal="left" vertical="center" indent="15"/>
      <protection/>
    </xf>
    <xf numFmtId="0" fontId="39" fillId="7" borderId="37" xfId="300" applyFont="1" applyFill="1" applyBorder="1" applyAlignment="1" applyProtection="1">
      <alignment horizontal="center" vertical="center" wrapText="1"/>
      <protection/>
    </xf>
    <xf numFmtId="0" fontId="39" fillId="7" borderId="53" xfId="300" applyFont="1" applyFill="1" applyBorder="1" applyAlignment="1" applyProtection="1">
      <alignment horizontal="center" vertical="center" wrapText="1"/>
      <protection/>
    </xf>
    <xf numFmtId="0" fontId="39" fillId="7" borderId="31" xfId="300" applyFont="1" applyFill="1" applyBorder="1" applyAlignment="1" applyProtection="1">
      <alignment horizontal="center" vertical="center" wrapText="1"/>
      <protection/>
    </xf>
    <xf numFmtId="0" fontId="22" fillId="39" borderId="70" xfId="301" applyFont="1" applyFill="1" applyBorder="1" applyAlignment="1" applyProtection="1">
      <alignment horizontal="left" vertical="center" indent="11"/>
      <protection/>
    </xf>
    <xf numFmtId="0" fontId="22" fillId="39" borderId="71" xfId="301" applyFont="1" applyFill="1" applyBorder="1" applyAlignment="1" applyProtection="1">
      <alignment horizontal="left" vertical="center" indent="11"/>
      <protection/>
    </xf>
    <xf numFmtId="0" fontId="22" fillId="39" borderId="68" xfId="30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71">
    <cellStyle name="Normal" xfId="0"/>
    <cellStyle name="RowLevel_0" xfId="1"/>
    <cellStyle name="RowLevel_1" xfId="3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ВО ОП ТЭС-ОТ- 2007" xfId="22"/>
    <cellStyle name="_ВФ ОАО ТЭС-ОТ- 2009" xfId="23"/>
    <cellStyle name="_Договор аренды ЯЭ с разбивкой" xfId="24"/>
    <cellStyle name="_МОДЕЛЬ_1 (2)_PR.PROG.WARM.NOTCOMBI.2012.2.16_v1.4(04.04.11) " xfId="25"/>
    <cellStyle name="_МОДЕЛЬ_1 (2)_Книга2_PR.PROG.WARM.NOTCOMBI.2012.2.16_v1.4(04.04.11) " xfId="26"/>
    <cellStyle name="_ОТ ИД 2009" xfId="27"/>
    <cellStyle name="_пр 5 тариф RAB_PR.PROG.WARM.NOTCOMBI.2012.2.16_v1.4(04.04.11) " xfId="28"/>
    <cellStyle name="_пр 5 тариф RAB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экон.форм-т ВО 1 с разбивкой" xfId="34"/>
    <cellStyle name="”€ќђќ‘ћ‚›‰" xfId="35"/>
    <cellStyle name="”€љ‘€ђћ‚ђќќ›‰" xfId="36"/>
    <cellStyle name="”ќђќ‘ћ‚›‰" xfId="37"/>
    <cellStyle name="”љ‘ђћ‚ђќќ›‰" xfId="38"/>
    <cellStyle name="„…ќ…†ќ›‰" xfId="39"/>
    <cellStyle name="€’ћѓћ‚›‰" xfId="40"/>
    <cellStyle name="‡ђѓћ‹ћ‚ћљ1" xfId="41"/>
    <cellStyle name="‡ђѓћ‹ћ‚ћљ2" xfId="42"/>
    <cellStyle name="’ћѓћ‚›‰" xfId="43"/>
    <cellStyle name="20% - Accent1" xfId="44"/>
    <cellStyle name="20% - Accent2" xfId="45"/>
    <cellStyle name="20% - Accent3" xfId="46"/>
    <cellStyle name="20% - Accent4" xfId="47"/>
    <cellStyle name="20% - Accent5" xfId="48"/>
    <cellStyle name="20% - Accent6" xfId="49"/>
    <cellStyle name="20% - Акцент1" xfId="50"/>
    <cellStyle name="20% — акцент1" xfId="51"/>
    <cellStyle name="20% - Акцент2" xfId="52"/>
    <cellStyle name="20% — акцент2" xfId="53"/>
    <cellStyle name="20% - Акцент3" xfId="54"/>
    <cellStyle name="20% — акцент3" xfId="55"/>
    <cellStyle name="20% - Акцент4" xfId="56"/>
    <cellStyle name="20% — акцент4" xfId="57"/>
    <cellStyle name="20% - Акцент5" xfId="58"/>
    <cellStyle name="20% — акцент5" xfId="59"/>
    <cellStyle name="20% - Акцент6" xfId="60"/>
    <cellStyle name="20% — акцент6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40% - Акцент1" xfId="68"/>
    <cellStyle name="40% — акцент1" xfId="69"/>
    <cellStyle name="40% - Акцент2" xfId="70"/>
    <cellStyle name="40% — акцент2" xfId="71"/>
    <cellStyle name="40% - Акцент3" xfId="72"/>
    <cellStyle name="40% — акцент3" xfId="73"/>
    <cellStyle name="40% - Акцент4" xfId="74"/>
    <cellStyle name="40% — акцент4" xfId="75"/>
    <cellStyle name="40% - Акцент5" xfId="76"/>
    <cellStyle name="40% — акцент5" xfId="77"/>
    <cellStyle name="40% - Акцент6" xfId="78"/>
    <cellStyle name="40% — акцент6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Акцент1" xfId="86"/>
    <cellStyle name="60% — акцент1" xfId="87"/>
    <cellStyle name="60% - Акцент2" xfId="88"/>
    <cellStyle name="60% — акцент2" xfId="89"/>
    <cellStyle name="60% - Акцент3" xfId="90"/>
    <cellStyle name="60% — акцент3" xfId="91"/>
    <cellStyle name="60% - Акцент4" xfId="92"/>
    <cellStyle name="60% — акцент4" xfId="93"/>
    <cellStyle name="60% - Акцент5" xfId="94"/>
    <cellStyle name="60% — акцент5" xfId="95"/>
    <cellStyle name="60% - Акцент6" xfId="96"/>
    <cellStyle name="60% — акцент6" xfId="97"/>
    <cellStyle name="Accent1" xfId="98"/>
    <cellStyle name="Accent2" xfId="99"/>
    <cellStyle name="Accent3" xfId="100"/>
    <cellStyle name="Accent4" xfId="101"/>
    <cellStyle name="Accent5" xfId="102"/>
    <cellStyle name="Accent6" xfId="103"/>
    <cellStyle name="Bad" xfId="104"/>
    <cellStyle name="Calculation" xfId="105"/>
    <cellStyle name="Cells 2" xfId="106"/>
    <cellStyle name="Check Cell" xfId="107"/>
    <cellStyle name="Comma [0]_irl tel sep5" xfId="108"/>
    <cellStyle name="Comma_irl tel sep5" xfId="109"/>
    <cellStyle name="Currency [0]" xfId="110"/>
    <cellStyle name="Currency [0] 2" xfId="111"/>
    <cellStyle name="Currency [0] 2 2" xfId="112"/>
    <cellStyle name="Currency [0] 2 3" xfId="113"/>
    <cellStyle name="Currency [0] 2 4" xfId="114"/>
    <cellStyle name="Currency [0] 2 5" xfId="115"/>
    <cellStyle name="Currency [0] 2 6" xfId="116"/>
    <cellStyle name="Currency [0] 2 7" xfId="117"/>
    <cellStyle name="Currency [0] 2 8" xfId="118"/>
    <cellStyle name="Currency [0] 3" xfId="119"/>
    <cellStyle name="Currency [0] 3 2" xfId="120"/>
    <cellStyle name="Currency [0] 3 3" xfId="121"/>
    <cellStyle name="Currency [0] 3 4" xfId="122"/>
    <cellStyle name="Currency [0] 3 5" xfId="123"/>
    <cellStyle name="Currency [0] 3 6" xfId="124"/>
    <cellStyle name="Currency [0] 3 7" xfId="125"/>
    <cellStyle name="Currency [0] 3 8" xfId="126"/>
    <cellStyle name="Currency [0] 4" xfId="127"/>
    <cellStyle name="Currency [0] 4 2" xfId="128"/>
    <cellStyle name="Currency [0] 4 3" xfId="129"/>
    <cellStyle name="Currency [0] 4 4" xfId="130"/>
    <cellStyle name="Currency [0] 4 5" xfId="131"/>
    <cellStyle name="Currency [0] 4 6" xfId="132"/>
    <cellStyle name="Currency [0] 4 7" xfId="133"/>
    <cellStyle name="Currency [0] 4 8" xfId="134"/>
    <cellStyle name="Currency [0] 5" xfId="135"/>
    <cellStyle name="Currency [0] 5 2" xfId="136"/>
    <cellStyle name="Currency [0] 5 3" xfId="137"/>
    <cellStyle name="Currency [0] 5 4" xfId="138"/>
    <cellStyle name="Currency [0] 5 5" xfId="139"/>
    <cellStyle name="Currency [0] 5 6" xfId="140"/>
    <cellStyle name="Currency [0] 5 7" xfId="141"/>
    <cellStyle name="Currency [0] 5 8" xfId="142"/>
    <cellStyle name="Currency_irl tel sep5" xfId="143"/>
    <cellStyle name="currency1" xfId="144"/>
    <cellStyle name="Currency2" xfId="145"/>
    <cellStyle name="currency3" xfId="146"/>
    <cellStyle name="currency4" xfId="147"/>
    <cellStyle name="Euro" xfId="148"/>
    <cellStyle name="Explanatory Text" xfId="149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ollowed Hyperlink" xfId="157"/>
    <cellStyle name="Good" xfId="158"/>
    <cellStyle name="Header 3" xfId="159"/>
    <cellStyle name="Heading 1" xfId="160"/>
    <cellStyle name="Heading 2" xfId="161"/>
    <cellStyle name="Heading 3" xfId="162"/>
    <cellStyle name="Heading 4" xfId="163"/>
    <cellStyle name="Hyperlink" xfId="164"/>
    <cellStyle name="Input" xfId="165"/>
    <cellStyle name="Linked Cell" xfId="166"/>
    <cellStyle name="Neutral" xfId="167"/>
    <cellStyle name="normal" xfId="168"/>
    <cellStyle name="Normal 2" xfId="169"/>
    <cellStyle name="normal 3" xfId="170"/>
    <cellStyle name="normal 4" xfId="171"/>
    <cellStyle name="normal 5" xfId="172"/>
    <cellStyle name="normal 6" xfId="173"/>
    <cellStyle name="normal 7" xfId="174"/>
    <cellStyle name="normal 8" xfId="175"/>
    <cellStyle name="normal 9" xfId="176"/>
    <cellStyle name="Normal_ASUS" xfId="177"/>
    <cellStyle name="Normal1" xfId="178"/>
    <cellStyle name="Normal2" xfId="179"/>
    <cellStyle name="normбlnм_laroux" xfId="180"/>
    <cellStyle name="Note" xfId="181"/>
    <cellStyle name="Output" xfId="182"/>
    <cellStyle name="Percent1" xfId="183"/>
    <cellStyle name="Price_Body" xfId="184"/>
    <cellStyle name="Style 1" xfId="185"/>
    <cellStyle name="Title" xfId="186"/>
    <cellStyle name="Title 4" xfId="187"/>
    <cellStyle name="Total" xfId="188"/>
    <cellStyle name="Warning Text" xfId="189"/>
    <cellStyle name="Акцент1" xfId="190"/>
    <cellStyle name="Акцент2" xfId="191"/>
    <cellStyle name="Акцент3" xfId="192"/>
    <cellStyle name="Акцент4" xfId="193"/>
    <cellStyle name="Акцент5" xfId="194"/>
    <cellStyle name="Акцент6" xfId="195"/>
    <cellStyle name="Беззащитный" xfId="196"/>
    <cellStyle name="Ввод " xfId="197"/>
    <cellStyle name="Ввод  2" xfId="198"/>
    <cellStyle name="Вывод" xfId="199"/>
    <cellStyle name="Вычисление" xfId="200"/>
    <cellStyle name="Hyperlink" xfId="201"/>
    <cellStyle name="Гиперссылка 2" xfId="202"/>
    <cellStyle name="Гиперссылка 2 2 2" xfId="203"/>
    <cellStyle name="Гиперссылка 4 6" xfId="204"/>
    <cellStyle name="Гиперссылка 5" xfId="205"/>
    <cellStyle name="ДАТА" xfId="206"/>
    <cellStyle name="ДАТА 2" xfId="207"/>
    <cellStyle name="ДАТА 3" xfId="208"/>
    <cellStyle name="ДАТА 4" xfId="209"/>
    <cellStyle name="ДАТА 5" xfId="210"/>
    <cellStyle name="ДАТА 6" xfId="211"/>
    <cellStyle name="ДАТА 7" xfId="212"/>
    <cellStyle name="ДАТА 8" xfId="213"/>
    <cellStyle name="Currency" xfId="214"/>
    <cellStyle name="Currency [0]" xfId="215"/>
    <cellStyle name="Заголовок" xfId="216"/>
    <cellStyle name="Заголовок 1" xfId="217"/>
    <cellStyle name="Заголовок 2" xfId="218"/>
    <cellStyle name="Заголовок 3" xfId="219"/>
    <cellStyle name="Заголовок 4" xfId="220"/>
    <cellStyle name="ЗАГОЛОВОК1" xfId="221"/>
    <cellStyle name="ЗАГОЛОВОК2" xfId="222"/>
    <cellStyle name="ЗаголовокСтолбца" xfId="223"/>
    <cellStyle name="Защитный" xfId="224"/>
    <cellStyle name="Значение" xfId="225"/>
    <cellStyle name="Итог" xfId="226"/>
    <cellStyle name="ИТОГОВЫЙ" xfId="227"/>
    <cellStyle name="ИТОГОВЫЙ 2" xfId="228"/>
    <cellStyle name="ИТОГОВЫЙ 3" xfId="229"/>
    <cellStyle name="ИТОГОВЫЙ 4" xfId="230"/>
    <cellStyle name="ИТОГОВЫЙ 5" xfId="231"/>
    <cellStyle name="ИТОГОВЫЙ 6" xfId="232"/>
    <cellStyle name="ИТОГОВЫЙ 7" xfId="233"/>
    <cellStyle name="ИТОГОВЫЙ 8" xfId="234"/>
    <cellStyle name="Контрольная ячейка" xfId="235"/>
    <cellStyle name="Мои наименования показателей" xfId="236"/>
    <cellStyle name="Мои наименования показателей 2" xfId="237"/>
    <cellStyle name="Мои наименования показателей 2 2" xfId="238"/>
    <cellStyle name="Мои наименования показателей 2 3" xfId="239"/>
    <cellStyle name="Мои наименования показателей 2 4" xfId="240"/>
    <cellStyle name="Мои наименования показателей 2 5" xfId="241"/>
    <cellStyle name="Мои наименования показателей 2 6" xfId="242"/>
    <cellStyle name="Мои наименования показателей 2 7" xfId="243"/>
    <cellStyle name="Мои наименования показателей 2 8" xfId="244"/>
    <cellStyle name="Мои наименования показателей 3" xfId="245"/>
    <cellStyle name="Мои наименования показателей 3 2" xfId="246"/>
    <cellStyle name="Мои наименования показателей 3 3" xfId="247"/>
    <cellStyle name="Мои наименования показателей 3 4" xfId="248"/>
    <cellStyle name="Мои наименования показателей 3 5" xfId="249"/>
    <cellStyle name="Мои наименования показателей 3 6" xfId="250"/>
    <cellStyle name="Мои наименования показателей 3 7" xfId="251"/>
    <cellStyle name="Мои наименования показателей 3 8" xfId="252"/>
    <cellStyle name="Мои наименования показателей 4" xfId="253"/>
    <cellStyle name="Мои наименования показателей 4 2" xfId="254"/>
    <cellStyle name="Мои наименования показателей 4 3" xfId="255"/>
    <cellStyle name="Мои наименования показателей 4 4" xfId="256"/>
    <cellStyle name="Мои наименования показателей 4 5" xfId="257"/>
    <cellStyle name="Мои наименования показателей 4 6" xfId="258"/>
    <cellStyle name="Мои наименования показателей 4 7" xfId="259"/>
    <cellStyle name="Мои наименования показателей 4 8" xfId="260"/>
    <cellStyle name="Мои наименования показателей 5" xfId="261"/>
    <cellStyle name="Мои наименования показателей 5 2" xfId="262"/>
    <cellStyle name="Мои наименования показателей 5 3" xfId="263"/>
    <cellStyle name="Мои наименования показателей 5 4" xfId="264"/>
    <cellStyle name="Мои наименования показателей 5 5" xfId="265"/>
    <cellStyle name="Мои наименования показателей 5 6" xfId="266"/>
    <cellStyle name="Мои наименования показателей 5 7" xfId="267"/>
    <cellStyle name="Мои наименования показателей 5 8" xfId="268"/>
    <cellStyle name="Мои наименования показателей_BALANCE.TBO.1.71" xfId="269"/>
    <cellStyle name="Мой заголовок" xfId="270"/>
    <cellStyle name="Мой заголовок листа" xfId="271"/>
    <cellStyle name="назв фил" xfId="272"/>
    <cellStyle name="Название" xfId="273"/>
    <cellStyle name="Нейтральный" xfId="274"/>
    <cellStyle name="Обычный 10" xfId="275"/>
    <cellStyle name="Обычный 11" xfId="276"/>
    <cellStyle name="Обычный 11 2" xfId="277"/>
    <cellStyle name="Обычный 12 3 2" xfId="278"/>
    <cellStyle name="Обычный 12 3 2 2" xfId="279"/>
    <cellStyle name="Обычный 2" xfId="280"/>
    <cellStyle name="Обычный 2 14" xfId="281"/>
    <cellStyle name="Обычный 2 2" xfId="282"/>
    <cellStyle name="Обычный 3" xfId="283"/>
    <cellStyle name="Обычный 3 2" xfId="284"/>
    <cellStyle name="Обычный 3 3 2" xfId="285"/>
    <cellStyle name="Обычный 4" xfId="286"/>
    <cellStyle name="Обычный 5" xfId="287"/>
    <cellStyle name="Обычный_46EE(v6.1.1)" xfId="288"/>
    <cellStyle name="Обычный_BALANCE.VODOSN.2008YEAR_JKK.33.VS.1.77" xfId="289"/>
    <cellStyle name="Обычный_EE.RGEN.4.60(14.05.2009)" xfId="290"/>
    <cellStyle name="Обычный_GRO.2008" xfId="291"/>
    <cellStyle name="Обычный_MON.ENERGY.EFFECT.2010(v1.0)" xfId="292"/>
    <cellStyle name="Обычный_OREP.JKH.POD.2010YEAR(v1.1)" xfId="293"/>
    <cellStyle name="Обычный_PREDEL.JKH.2010(v1.3)" xfId="294"/>
    <cellStyle name="Обычный_PRIL1.ELECTR 2" xfId="295"/>
    <cellStyle name="Обычный_PRIL4.JKU.7.28(04.03.2009)" xfId="296"/>
    <cellStyle name="Обычный_TR.TARIFF.AUTO.P.M.2.16" xfId="297"/>
    <cellStyle name="Обычный_ЖКУ_проект3" xfId="298"/>
    <cellStyle name="Обычный_ЖКУ_проект3 2" xfId="299"/>
    <cellStyle name="Обычный_Копия Факт по месяцам - сети (на оформление)" xfId="300"/>
    <cellStyle name="Обычный_Котёл Сети" xfId="301"/>
    <cellStyle name="Обычный_Котёл Сети_Форма 46 - передача" xfId="302"/>
    <cellStyle name="Обычный_Мониторинг инвестиций" xfId="303"/>
    <cellStyle name="Обычный_Сведения об отпуске (передаче) электроэнергии потребителям распределительными сетевыми организациями" xfId="304"/>
    <cellStyle name="Обычный_форма 1 водопровод для орг" xfId="305"/>
    <cellStyle name="Обычный_Форма 22 ЖКХ" xfId="306"/>
    <cellStyle name="Followed Hyperlink" xfId="307"/>
    <cellStyle name="Плохой" xfId="308"/>
    <cellStyle name="Поле ввода" xfId="309"/>
    <cellStyle name="Пояснение" xfId="310"/>
    <cellStyle name="Примечание" xfId="311"/>
    <cellStyle name="Примечание 2" xfId="312"/>
    <cellStyle name="Примечание 2 2" xfId="313"/>
    <cellStyle name="Примечание 2 3" xfId="314"/>
    <cellStyle name="Примечание 2 4" xfId="315"/>
    <cellStyle name="Примечание 2 5" xfId="316"/>
    <cellStyle name="Примечание 2 6" xfId="317"/>
    <cellStyle name="Примечание 2 7" xfId="318"/>
    <cellStyle name="Примечание 2 8" xfId="319"/>
    <cellStyle name="Примечание 3" xfId="320"/>
    <cellStyle name="Примечание 3 2" xfId="321"/>
    <cellStyle name="Примечание 3 3" xfId="322"/>
    <cellStyle name="Примечание 3 4" xfId="323"/>
    <cellStyle name="Примечание 3 5" xfId="324"/>
    <cellStyle name="Примечание 3 6" xfId="325"/>
    <cellStyle name="Примечание 3 7" xfId="326"/>
    <cellStyle name="Примечание 3 8" xfId="327"/>
    <cellStyle name="Примечание 4" xfId="328"/>
    <cellStyle name="Примечание 4 2" xfId="329"/>
    <cellStyle name="Примечание 4 3" xfId="330"/>
    <cellStyle name="Примечание 4 4" xfId="331"/>
    <cellStyle name="Примечание 4 5" xfId="332"/>
    <cellStyle name="Примечание 4 6" xfId="333"/>
    <cellStyle name="Примечание 4 7" xfId="334"/>
    <cellStyle name="Примечание 4 8" xfId="335"/>
    <cellStyle name="Примечание 5" xfId="336"/>
    <cellStyle name="Примечание 5 2" xfId="337"/>
    <cellStyle name="Примечание 5 3" xfId="338"/>
    <cellStyle name="Примечание 5 4" xfId="339"/>
    <cellStyle name="Примечание 5 5" xfId="340"/>
    <cellStyle name="Примечание 5 6" xfId="341"/>
    <cellStyle name="Примечание 5 7" xfId="342"/>
    <cellStyle name="Примечание 5 8" xfId="343"/>
    <cellStyle name="Percent" xfId="344"/>
    <cellStyle name="Связанная ячейка" xfId="345"/>
    <cellStyle name="Стиль 1" xfId="346"/>
    <cellStyle name="ТЕКСТ" xfId="347"/>
    <cellStyle name="ТЕКСТ 2" xfId="348"/>
    <cellStyle name="ТЕКСТ 3" xfId="349"/>
    <cellStyle name="ТЕКСТ 4" xfId="350"/>
    <cellStyle name="ТЕКСТ 5" xfId="351"/>
    <cellStyle name="ТЕКСТ 6" xfId="352"/>
    <cellStyle name="ТЕКСТ 7" xfId="353"/>
    <cellStyle name="ТЕКСТ 8" xfId="354"/>
    <cellStyle name="Текст предупреждения" xfId="355"/>
    <cellStyle name="Текстовый" xfId="356"/>
    <cellStyle name="Текстовый 2" xfId="357"/>
    <cellStyle name="Текстовый 3" xfId="358"/>
    <cellStyle name="Текстовый 4" xfId="359"/>
    <cellStyle name="Текстовый 5" xfId="360"/>
    <cellStyle name="Текстовый 6" xfId="361"/>
    <cellStyle name="Текстовый 7" xfId="362"/>
    <cellStyle name="Текстовый 8" xfId="363"/>
    <cellStyle name="Текстовый_46EE(v6.1.1)" xfId="364"/>
    <cellStyle name="Тысячи [0]_3Com" xfId="365"/>
    <cellStyle name="Тысячи_3Com" xfId="366"/>
    <cellStyle name="ФИКСИРОВАННЫЙ" xfId="367"/>
    <cellStyle name="ФИКСИРОВАННЫЙ 2" xfId="368"/>
    <cellStyle name="ФИКСИРОВАННЫЙ 3" xfId="369"/>
    <cellStyle name="ФИКСИРОВАННЫЙ 4" xfId="370"/>
    <cellStyle name="ФИКСИРОВАННЫЙ 5" xfId="371"/>
    <cellStyle name="ФИКСИРОВАННЫЙ 6" xfId="372"/>
    <cellStyle name="ФИКСИРОВАННЫЙ 7" xfId="373"/>
    <cellStyle name="ФИКСИРОВАННЫЙ 8" xfId="374"/>
    <cellStyle name="Comma" xfId="375"/>
    <cellStyle name="Comma [0]" xfId="376"/>
    <cellStyle name="Финансовый 2" xfId="377"/>
    <cellStyle name="Формула" xfId="378"/>
    <cellStyle name="ФормулаВБ" xfId="379"/>
    <cellStyle name="ФормулаНаКонтроль" xfId="380"/>
    <cellStyle name="Хороший" xfId="381"/>
    <cellStyle name="Џђћ–…ќ’ќ›‰" xfId="3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%20&#1044;&#1077;&#1082;&#1072;&#1073;&#1088;&#1100;\KOTEL.NET.FACT.5.72(v2.1)%20&#1076;&#1077;&#1082;&#1072;&#1073;&#1088;&#1100;%202020%20(&#1092;&#1086;&#1088;&#1084;&#1091;&#1083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L29" sqref="L29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e">
        <f>"Версия "&amp;GetVersion()</f>
        <v>#VALUE!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701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814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259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 t="s">
        <v>815</v>
      </c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 t="s">
        <v>816</v>
      </c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 t="s">
        <v>817</v>
      </c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1">
        <f>SUM(G3:J3)</f>
        <v>0</v>
      </c>
      <c r="G3" s="222"/>
      <c r="H3" s="222"/>
      <c r="I3" s="222"/>
      <c r="J3" s="223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1">
        <f>SUM(G6:J6)</f>
        <v>0</v>
      </c>
      <c r="G6" s="222"/>
      <c r="H6" s="222"/>
      <c r="I6" s="222"/>
      <c r="J6" s="223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1">
        <f>SUM(G9:J9)</f>
        <v>0</v>
      </c>
      <c r="G9" s="222"/>
      <c r="H9" s="222"/>
      <c r="I9" s="222"/>
      <c r="J9" s="223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1">
        <f>SUM(G12:J12)</f>
        <v>0</v>
      </c>
      <c r="G12" s="222"/>
      <c r="H12" s="222"/>
      <c r="I12" s="222"/>
      <c r="J12" s="223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1">
        <f>SUM(G16:J16)</f>
        <v>0</v>
      </c>
      <c r="G16" s="222"/>
      <c r="H16" s="222"/>
      <c r="I16" s="222"/>
      <c r="J16" s="223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1">
        <f>SUM(G19:J19)</f>
        <v>0</v>
      </c>
      <c r="G19" s="222"/>
      <c r="H19" s="222"/>
      <c r="I19" s="222"/>
      <c r="J19" s="223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1">
        <f>SUM(G22:J22)</f>
        <v>0</v>
      </c>
      <c r="G22" s="222"/>
      <c r="H22" s="222"/>
      <c r="I22" s="222"/>
      <c r="J22" s="223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1">
        <f>SUM(G25:J25)</f>
        <v>0</v>
      </c>
      <c r="G25" s="222"/>
      <c r="H25" s="222"/>
      <c r="I25" s="222"/>
      <c r="J25" s="223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8">
      <selection activeCell="M28" sqref="M2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8" width="5.00390625" style="54" customWidth="1"/>
    <col min="9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2020</v>
      </c>
    </row>
    <row r="3" spans="1:14" ht="15" customHeight="1">
      <c r="A3" s="48"/>
      <c r="D3" s="51"/>
      <c r="E3" s="52"/>
      <c r="F3" s="53"/>
      <c r="G3" s="255" t="e">
        <f>version</f>
        <v>#VALUE!</v>
      </c>
      <c r="H3" s="256"/>
      <c r="M3" s="50" t="s">
        <v>127</v>
      </c>
      <c r="N3" s="1">
        <f>N2-1</f>
        <v>2019</v>
      </c>
    </row>
    <row r="4" spans="4:14" ht="30" customHeight="1">
      <c r="D4" s="55"/>
      <c r="E4" s="257" t="s">
        <v>188</v>
      </c>
      <c r="F4" s="258"/>
      <c r="G4" s="259"/>
      <c r="H4" s="56"/>
      <c r="M4" s="50" t="s">
        <v>128</v>
      </c>
      <c r="N4" s="1">
        <f>N2-2</f>
        <v>2018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2" t="s">
        <v>110</v>
      </c>
      <c r="G6" s="26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708</v>
      </c>
      <c r="G8" s="60" t="s">
        <v>18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4" t="s">
        <v>542</v>
      </c>
      <c r="G10" s="26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543</v>
      </c>
      <c r="G12" s="266" t="s">
        <v>811</v>
      </c>
      <c r="H12" s="56"/>
    </row>
    <row r="13" spans="1:8" ht="24" customHeight="1" thickBot="1">
      <c r="A13" s="2"/>
      <c r="D13" s="55"/>
      <c r="E13" s="8" t="s">
        <v>21</v>
      </c>
      <c r="F13" s="78" t="s">
        <v>343</v>
      </c>
      <c r="G13" s="26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0" t="s">
        <v>22</v>
      </c>
      <c r="F19" s="261"/>
      <c r="G19" s="40" t="s">
        <v>818</v>
      </c>
      <c r="H19" s="56"/>
    </row>
    <row r="20" spans="1:8" ht="30" customHeight="1">
      <c r="A20" s="62"/>
      <c r="D20" s="55"/>
      <c r="E20" s="273" t="s">
        <v>23</v>
      </c>
      <c r="F20" s="274"/>
      <c r="G20" s="41" t="s">
        <v>818</v>
      </c>
      <c r="H20" s="56"/>
    </row>
    <row r="21" spans="1:8" ht="21" customHeight="1">
      <c r="A21" s="62"/>
      <c r="D21" s="55"/>
      <c r="E21" s="267" t="s">
        <v>24</v>
      </c>
      <c r="F21" s="63" t="s">
        <v>25</v>
      </c>
      <c r="G21" s="41" t="s">
        <v>819</v>
      </c>
      <c r="H21" s="56"/>
    </row>
    <row r="22" spans="1:8" ht="21" customHeight="1">
      <c r="A22" s="62"/>
      <c r="D22" s="55"/>
      <c r="E22" s="267"/>
      <c r="F22" s="63" t="s">
        <v>26</v>
      </c>
      <c r="G22" s="41" t="s">
        <v>820</v>
      </c>
      <c r="H22" s="56"/>
    </row>
    <row r="23" spans="1:8" ht="21" customHeight="1">
      <c r="A23" s="62"/>
      <c r="D23" s="55"/>
      <c r="E23" s="267" t="s">
        <v>27</v>
      </c>
      <c r="F23" s="63" t="s">
        <v>25</v>
      </c>
      <c r="G23" s="41" t="s">
        <v>821</v>
      </c>
      <c r="H23" s="56"/>
    </row>
    <row r="24" spans="1:8" ht="21" customHeight="1">
      <c r="A24" s="62"/>
      <c r="D24" s="55"/>
      <c r="E24" s="267"/>
      <c r="F24" s="63" t="s">
        <v>26</v>
      </c>
      <c r="G24" s="41" t="s">
        <v>822</v>
      </c>
      <c r="H24" s="56"/>
    </row>
    <row r="25" spans="1:8" ht="21" customHeight="1">
      <c r="A25" s="62"/>
      <c r="B25" s="9"/>
      <c r="D25" s="10"/>
      <c r="E25" s="271" t="s">
        <v>28</v>
      </c>
      <c r="F25" s="11" t="s">
        <v>25</v>
      </c>
      <c r="G25" s="42" t="s">
        <v>823</v>
      </c>
      <c r="H25" s="12"/>
    </row>
    <row r="26" spans="1:8" ht="21" customHeight="1">
      <c r="A26" s="62"/>
      <c r="B26" s="9"/>
      <c r="D26" s="10"/>
      <c r="E26" s="271"/>
      <c r="F26" s="11" t="s">
        <v>29</v>
      </c>
      <c r="G26" s="42" t="s">
        <v>824</v>
      </c>
      <c r="H26" s="12"/>
    </row>
    <row r="27" spans="1:8" ht="21" customHeight="1">
      <c r="A27" s="62"/>
      <c r="B27" s="9"/>
      <c r="D27" s="10"/>
      <c r="E27" s="271"/>
      <c r="F27" s="11" t="s">
        <v>26</v>
      </c>
      <c r="G27" s="42" t="s">
        <v>825</v>
      </c>
      <c r="H27" s="12"/>
    </row>
    <row r="28" spans="1:8" ht="21" customHeight="1" thickBot="1">
      <c r="A28" s="62"/>
      <c r="B28" s="9"/>
      <c r="D28" s="10"/>
      <c r="E28" s="272"/>
      <c r="F28" s="39" t="s">
        <v>30</v>
      </c>
      <c r="G28" s="43" t="s">
        <v>826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78"/>
  <sheetViews>
    <sheetView showGridLines="0" tabSelected="1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29" sqref="G22:J29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Год 2020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8">
        <f>SUM(G18:J18)</f>
        <v>112120.24499999998</v>
      </c>
      <c r="G18" s="219">
        <f>SUM(G19,G20,G31,G34)</f>
        <v>41456.541000000005</v>
      </c>
      <c r="H18" s="219">
        <f>SUM(H19,H20,H31,H34)</f>
        <v>0</v>
      </c>
      <c r="I18" s="219">
        <f>SUM(I19,I20,I31,I34)</f>
        <v>70468.72999999998</v>
      </c>
      <c r="J18" s="220">
        <f>SUM(J19,J20,J31,J34)</f>
        <v>194.97400000000002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1">
        <f>SUM(G19:J19)</f>
        <v>0</v>
      </c>
      <c r="G19" s="222"/>
      <c r="H19" s="222"/>
      <c r="I19" s="222"/>
      <c r="J19" s="223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1">
        <f>SUM(G20:J20)</f>
        <v>112120.24499999998</v>
      </c>
      <c r="G20" s="221">
        <f>SUM(G21:G30)</f>
        <v>41456.541000000005</v>
      </c>
      <c r="H20" s="221">
        <f>SUM(H21:H30)</f>
        <v>0</v>
      </c>
      <c r="I20" s="221">
        <f>SUM(I21:I30)</f>
        <v>70468.72999999998</v>
      </c>
      <c r="J20" s="224">
        <f>SUM(J21:J30)</f>
        <v>194.97400000000002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36" t="s">
        <v>812</v>
      </c>
      <c r="D22" s="111" t="s">
        <v>813</v>
      </c>
      <c r="E22" s="153" t="s">
        <v>780</v>
      </c>
      <c r="F22" s="221">
        <f aca="true" t="shared" si="0" ref="F22:F29">SUM(G22:J22)</f>
        <v>71705.15500000001</v>
      </c>
      <c r="G22" s="222">
        <v>41456.541000000005</v>
      </c>
      <c r="H22" s="222"/>
      <c r="I22" s="222">
        <v>30053.64</v>
      </c>
      <c r="J22" s="222">
        <v>194.97400000000002</v>
      </c>
      <c r="K22" s="149"/>
    </row>
    <row r="23" spans="1:11" s="172" customFormat="1" ht="15" customHeight="1">
      <c r="A23" s="147"/>
      <c r="B23" s="129"/>
      <c r="C23" s="236" t="s">
        <v>812</v>
      </c>
      <c r="D23" s="111" t="s">
        <v>827</v>
      </c>
      <c r="E23" s="153" t="s">
        <v>717</v>
      </c>
      <c r="F23" s="221">
        <f t="shared" si="0"/>
        <v>36458.236</v>
      </c>
      <c r="G23" s="222"/>
      <c r="H23" s="222"/>
      <c r="I23" s="222">
        <v>36458.236</v>
      </c>
      <c r="J23" s="222"/>
      <c r="K23" s="149"/>
    </row>
    <row r="24" spans="1:11" s="172" customFormat="1" ht="15" customHeight="1">
      <c r="A24" s="147"/>
      <c r="B24" s="129"/>
      <c r="C24" s="236" t="s">
        <v>812</v>
      </c>
      <c r="D24" s="111" t="s">
        <v>828</v>
      </c>
      <c r="E24" s="153" t="s">
        <v>506</v>
      </c>
      <c r="F24" s="221">
        <f t="shared" si="0"/>
        <v>1234.203</v>
      </c>
      <c r="G24" s="222"/>
      <c r="H24" s="222"/>
      <c r="I24" s="222">
        <v>1234.203</v>
      </c>
      <c r="J24" s="222"/>
      <c r="K24" s="149"/>
    </row>
    <row r="25" spans="1:11" s="172" customFormat="1" ht="15" customHeight="1">
      <c r="A25" s="147"/>
      <c r="B25" s="129"/>
      <c r="C25" s="236" t="s">
        <v>812</v>
      </c>
      <c r="D25" s="111" t="s">
        <v>829</v>
      </c>
      <c r="E25" s="153" t="s">
        <v>786</v>
      </c>
      <c r="F25" s="221">
        <f t="shared" si="0"/>
        <v>179.06</v>
      </c>
      <c r="G25" s="222"/>
      <c r="H25" s="222"/>
      <c r="I25" s="222">
        <v>179.06</v>
      </c>
      <c r="J25" s="222"/>
      <c r="K25" s="149"/>
    </row>
    <row r="26" spans="1:11" s="172" customFormat="1" ht="11.25">
      <c r="A26" s="147"/>
      <c r="B26" s="129"/>
      <c r="C26" s="236" t="s">
        <v>812</v>
      </c>
      <c r="D26" s="111" t="s">
        <v>840</v>
      </c>
      <c r="E26" s="153" t="s">
        <v>455</v>
      </c>
      <c r="F26" s="221">
        <f t="shared" si="0"/>
        <v>235.376</v>
      </c>
      <c r="G26" s="222"/>
      <c r="H26" s="222"/>
      <c r="I26" s="222">
        <v>235.376</v>
      </c>
      <c r="J26" s="222"/>
      <c r="K26" s="149"/>
    </row>
    <row r="27" spans="1:11" s="172" customFormat="1" ht="15" customHeight="1">
      <c r="A27" s="147"/>
      <c r="B27" s="129"/>
      <c r="C27" s="236" t="s">
        <v>812</v>
      </c>
      <c r="D27" s="111" t="s">
        <v>841</v>
      </c>
      <c r="E27" s="153" t="s">
        <v>628</v>
      </c>
      <c r="F27" s="221">
        <f t="shared" si="0"/>
        <v>877.096</v>
      </c>
      <c r="G27" s="222"/>
      <c r="H27" s="222"/>
      <c r="I27" s="222">
        <v>877.096</v>
      </c>
      <c r="J27" s="222"/>
      <c r="K27" s="149"/>
    </row>
    <row r="28" spans="1:11" s="172" customFormat="1" ht="15" customHeight="1">
      <c r="A28" s="147"/>
      <c r="B28" s="129"/>
      <c r="C28" s="236" t="s">
        <v>812</v>
      </c>
      <c r="D28" s="111" t="s">
        <v>842</v>
      </c>
      <c r="E28" s="153" t="s">
        <v>472</v>
      </c>
      <c r="F28" s="221">
        <f t="shared" si="0"/>
        <v>1296.688</v>
      </c>
      <c r="G28" s="222"/>
      <c r="H28" s="222"/>
      <c r="I28" s="222">
        <v>1296.688</v>
      </c>
      <c r="J28" s="222"/>
      <c r="K28" s="149"/>
    </row>
    <row r="29" spans="1:11" s="172" customFormat="1" ht="15" customHeight="1">
      <c r="A29" s="147"/>
      <c r="B29" s="129"/>
      <c r="C29" s="236" t="s">
        <v>812</v>
      </c>
      <c r="D29" s="111" t="s">
        <v>843</v>
      </c>
      <c r="E29" s="153" t="s">
        <v>848</v>
      </c>
      <c r="F29" s="221">
        <f t="shared" si="0"/>
        <v>134.431</v>
      </c>
      <c r="G29" s="222"/>
      <c r="H29" s="222"/>
      <c r="I29" s="222">
        <v>134.431</v>
      </c>
      <c r="J29" s="222"/>
      <c r="K29" s="149"/>
    </row>
    <row r="30" spans="1:11" s="172" customFormat="1" ht="15" customHeight="1">
      <c r="A30" s="147"/>
      <c r="B30" s="129"/>
      <c r="C30" s="148"/>
      <c r="D30" s="156"/>
      <c r="E30" s="146" t="s">
        <v>196</v>
      </c>
      <c r="F30" s="152"/>
      <c r="G30" s="152"/>
      <c r="H30" s="152"/>
      <c r="I30" s="152"/>
      <c r="J30" s="157"/>
      <c r="K30" s="149"/>
    </row>
    <row r="31" spans="1:11" ht="24" customHeight="1">
      <c r="A31" s="127"/>
      <c r="B31" s="128"/>
      <c r="C31" s="103"/>
      <c r="D31" s="111" t="s">
        <v>168</v>
      </c>
      <c r="E31" s="94" t="s">
        <v>146</v>
      </c>
      <c r="F31" s="221">
        <f>SUM(G31:J31)</f>
        <v>0</v>
      </c>
      <c r="G31" s="221">
        <f>SUM(G32:G33)</f>
        <v>0</v>
      </c>
      <c r="H31" s="221">
        <f>SUM(H32:H33)</f>
        <v>0</v>
      </c>
      <c r="I31" s="221">
        <f>SUM(I32:I33)</f>
        <v>0</v>
      </c>
      <c r="J31" s="224">
        <f>SUM(J32:J33)</f>
        <v>0</v>
      </c>
      <c r="K31" s="104"/>
    </row>
    <row r="32" spans="1:11" s="172" customFormat="1" ht="15" customHeight="1" hidden="1">
      <c r="A32" s="147"/>
      <c r="B32" s="129"/>
      <c r="C32" s="148"/>
      <c r="D32" s="154" t="s">
        <v>190</v>
      </c>
      <c r="E32" s="150"/>
      <c r="F32" s="150"/>
      <c r="G32" s="150"/>
      <c r="H32" s="150"/>
      <c r="I32" s="150"/>
      <c r="J32" s="155"/>
      <c r="K32" s="149"/>
    </row>
    <row r="33" spans="1:11" s="172" customFormat="1" ht="15" customHeight="1">
      <c r="A33" s="147"/>
      <c r="B33" s="129"/>
      <c r="C33" s="148"/>
      <c r="D33" s="156"/>
      <c r="E33" s="146" t="s">
        <v>195</v>
      </c>
      <c r="F33" s="152"/>
      <c r="G33" s="152"/>
      <c r="H33" s="152"/>
      <c r="I33" s="152"/>
      <c r="J33" s="157"/>
      <c r="K33" s="149"/>
    </row>
    <row r="34" spans="1:11" ht="24" customHeight="1">
      <c r="A34" s="127"/>
      <c r="B34" s="128"/>
      <c r="C34" s="103"/>
      <c r="D34" s="111" t="s">
        <v>249</v>
      </c>
      <c r="E34" s="94" t="s">
        <v>250</v>
      </c>
      <c r="F34" s="221">
        <f>SUM(G34:J34)</f>
        <v>0</v>
      </c>
      <c r="G34" s="222"/>
      <c r="H34" s="222"/>
      <c r="I34" s="222"/>
      <c r="J34" s="223"/>
      <c r="K34" s="104"/>
    </row>
    <row r="35" spans="1:11" ht="30" customHeight="1">
      <c r="A35" s="127"/>
      <c r="B35" s="128"/>
      <c r="C35" s="103"/>
      <c r="D35" s="111" t="s">
        <v>137</v>
      </c>
      <c r="E35" s="95" t="s">
        <v>147</v>
      </c>
      <c r="F35" s="221">
        <f>SUM(H35:J35)</f>
        <v>74890.628</v>
      </c>
      <c r="G35" s="132"/>
      <c r="H35" s="225">
        <f>H36</f>
        <v>0</v>
      </c>
      <c r="I35" s="225">
        <f>I36+I37</f>
        <v>37921.73</v>
      </c>
      <c r="J35" s="224">
        <f>J36+J37+J38</f>
        <v>36968.89799999999</v>
      </c>
      <c r="K35" s="104"/>
    </row>
    <row r="36" spans="1:11" ht="24" customHeight="1">
      <c r="A36" s="127"/>
      <c r="B36" s="128"/>
      <c r="C36" s="103"/>
      <c r="D36" s="111" t="s">
        <v>169</v>
      </c>
      <c r="E36" s="94" t="s">
        <v>0</v>
      </c>
      <c r="F36" s="221">
        <f>SUM(H36:J36)</f>
        <v>37921.73</v>
      </c>
      <c r="G36" s="132"/>
      <c r="H36" s="222"/>
      <c r="I36" s="222">
        <v>37921.73</v>
      </c>
      <c r="J36" s="223"/>
      <c r="K36" s="104"/>
    </row>
    <row r="37" spans="1:11" ht="24" customHeight="1">
      <c r="A37" s="127"/>
      <c r="B37" s="128"/>
      <c r="C37" s="103"/>
      <c r="D37" s="111" t="s">
        <v>170</v>
      </c>
      <c r="E37" s="94" t="s">
        <v>164</v>
      </c>
      <c r="F37" s="221">
        <f>SUM(I37:J37)</f>
        <v>0</v>
      </c>
      <c r="G37" s="132"/>
      <c r="H37" s="132"/>
      <c r="I37" s="222"/>
      <c r="J37" s="223"/>
      <c r="K37" s="104"/>
    </row>
    <row r="38" spans="1:11" ht="24" customHeight="1">
      <c r="A38" s="127"/>
      <c r="B38" s="128"/>
      <c r="C38" s="103"/>
      <c r="D38" s="111" t="s">
        <v>171</v>
      </c>
      <c r="E38" s="94" t="s">
        <v>165</v>
      </c>
      <c r="F38" s="221">
        <f>SUM(J38)</f>
        <v>36968.89799999999</v>
      </c>
      <c r="G38" s="133"/>
      <c r="H38" s="133"/>
      <c r="I38" s="133"/>
      <c r="J38" s="226">
        <v>36968.89799999999</v>
      </c>
      <c r="K38" s="104"/>
    </row>
    <row r="39" spans="1:11" ht="9" customHeight="1">
      <c r="A39" s="127"/>
      <c r="B39" s="128"/>
      <c r="C39" s="103"/>
      <c r="D39" s="202"/>
      <c r="E39" s="203"/>
      <c r="F39" s="204"/>
      <c r="G39" s="205"/>
      <c r="H39" s="205"/>
      <c r="I39" s="205"/>
      <c r="J39" s="208"/>
      <c r="K39" s="104"/>
    </row>
    <row r="40" spans="1:11" ht="30" customHeight="1">
      <c r="A40" s="127"/>
      <c r="B40" s="128"/>
      <c r="C40" s="103"/>
      <c r="D40" s="111" t="s">
        <v>172</v>
      </c>
      <c r="E40" s="95" t="s">
        <v>148</v>
      </c>
      <c r="F40" s="221">
        <f>SUM(G40:J40)</f>
        <v>104754.5</v>
      </c>
      <c r="G40" s="225">
        <f>SUM(G41,G47,G58,G61,G64)</f>
        <v>441.226</v>
      </c>
      <c r="H40" s="225">
        <f>SUM(H41,H47,H58,H61,H64)</f>
        <v>0</v>
      </c>
      <c r="I40" s="225">
        <f>SUM(I41,I47,I58,I61,I64)</f>
        <v>67335.471</v>
      </c>
      <c r="J40" s="224">
        <f>SUM(J41,J47,J58,J61,J64)</f>
        <v>36977.803</v>
      </c>
      <c r="K40" s="104"/>
    </row>
    <row r="41" spans="1:11" ht="24" customHeight="1">
      <c r="A41" s="127"/>
      <c r="B41" s="128"/>
      <c r="C41" s="103"/>
      <c r="D41" s="111" t="s">
        <v>173</v>
      </c>
      <c r="E41" s="94" t="s">
        <v>238</v>
      </c>
      <c r="F41" s="221">
        <f>SUM(G41:J41)</f>
        <v>68539.659</v>
      </c>
      <c r="G41" s="221">
        <f>SUM(G42:G46)</f>
        <v>441.226</v>
      </c>
      <c r="H41" s="221">
        <f>SUM(H42:H46)</f>
        <v>0</v>
      </c>
      <c r="I41" s="221">
        <f>SUM(I42:I46)</f>
        <v>31120.63</v>
      </c>
      <c r="J41" s="224">
        <f>SUM(J42:J46)</f>
        <v>36977.803</v>
      </c>
      <c r="K41" s="104"/>
    </row>
    <row r="42" spans="1:11" s="172" customFormat="1" ht="15" customHeight="1" hidden="1">
      <c r="A42" s="147"/>
      <c r="B42" s="129"/>
      <c r="C42" s="148"/>
      <c r="D42" s="154" t="s">
        <v>191</v>
      </c>
      <c r="E42" s="150"/>
      <c r="F42" s="150"/>
      <c r="G42" s="150"/>
      <c r="H42" s="150"/>
      <c r="I42" s="150"/>
      <c r="J42" s="155"/>
      <c r="K42" s="149"/>
    </row>
    <row r="43" spans="1:11" s="172" customFormat="1" ht="15" customHeight="1">
      <c r="A43" s="147"/>
      <c r="B43" s="129"/>
      <c r="C43" s="236" t="s">
        <v>812</v>
      </c>
      <c r="D43" s="111" t="s">
        <v>830</v>
      </c>
      <c r="E43" s="153" t="s">
        <v>737</v>
      </c>
      <c r="F43" s="221">
        <f>SUM(G43:J43)</f>
        <v>53272.549</v>
      </c>
      <c r="G43" s="222">
        <v>441.226</v>
      </c>
      <c r="H43" s="222"/>
      <c r="I43" s="222">
        <v>22007.727000000003</v>
      </c>
      <c r="J43" s="223">
        <v>30823.595999999998</v>
      </c>
      <c r="K43" s="149"/>
    </row>
    <row r="44" spans="1:11" s="172" customFormat="1" ht="15" customHeight="1">
      <c r="A44" s="147"/>
      <c r="B44" s="129"/>
      <c r="C44" s="236" t="s">
        <v>812</v>
      </c>
      <c r="D44" s="111" t="s">
        <v>831</v>
      </c>
      <c r="E44" s="153" t="s">
        <v>362</v>
      </c>
      <c r="F44" s="221">
        <f>SUM(G44:J44)</f>
        <v>15248.439</v>
      </c>
      <c r="G44" s="222"/>
      <c r="H44" s="222"/>
      <c r="I44" s="222">
        <v>9094.232</v>
      </c>
      <c r="J44" s="223">
        <v>6154.207</v>
      </c>
      <c r="K44" s="149"/>
    </row>
    <row r="45" spans="1:11" s="172" customFormat="1" ht="15" customHeight="1">
      <c r="A45" s="147"/>
      <c r="B45" s="129"/>
      <c r="C45" s="236" t="s">
        <v>812</v>
      </c>
      <c r="D45" s="111" t="s">
        <v>846</v>
      </c>
      <c r="E45" s="153" t="s">
        <v>759</v>
      </c>
      <c r="F45" s="221">
        <f>SUM(G45:J45)</f>
        <v>18.671</v>
      </c>
      <c r="G45" s="222"/>
      <c r="H45" s="222"/>
      <c r="I45" s="222">
        <v>18.671</v>
      </c>
      <c r="J45" s="223"/>
      <c r="K45" s="149"/>
    </row>
    <row r="46" spans="1:11" s="172" customFormat="1" ht="15" customHeight="1">
      <c r="A46" s="147"/>
      <c r="B46" s="129"/>
      <c r="C46" s="148"/>
      <c r="D46" s="156"/>
      <c r="E46" s="146" t="s">
        <v>197</v>
      </c>
      <c r="F46" s="152"/>
      <c r="G46" s="152"/>
      <c r="H46" s="152"/>
      <c r="I46" s="152"/>
      <c r="J46" s="157"/>
      <c r="K46" s="149"/>
    </row>
    <row r="47" spans="1:11" ht="24" customHeight="1">
      <c r="A47" s="127"/>
      <c r="B47" s="128"/>
      <c r="C47" s="103"/>
      <c r="D47" s="111" t="s">
        <v>174</v>
      </c>
      <c r="E47" s="94" t="s">
        <v>149</v>
      </c>
      <c r="F47" s="221">
        <f>SUM(G47:J47)</f>
        <v>36214.841</v>
      </c>
      <c r="G47" s="221">
        <f>SUM(G48:G57)</f>
        <v>0</v>
      </c>
      <c r="H47" s="221">
        <f>SUM(H48:H57)</f>
        <v>0</v>
      </c>
      <c r="I47" s="221">
        <f>SUM(I48:I57)</f>
        <v>36214.841</v>
      </c>
      <c r="J47" s="224">
        <f>SUM(J48:J57)</f>
        <v>0</v>
      </c>
      <c r="K47" s="104"/>
    </row>
    <row r="48" spans="1:11" s="172" customFormat="1" ht="15" customHeight="1" hidden="1">
      <c r="A48" s="147"/>
      <c r="B48" s="129"/>
      <c r="C48" s="148"/>
      <c r="D48" s="154" t="s">
        <v>192</v>
      </c>
      <c r="E48" s="150"/>
      <c r="F48" s="150"/>
      <c r="G48" s="150"/>
      <c r="H48" s="150"/>
      <c r="I48" s="150"/>
      <c r="J48" s="155"/>
      <c r="K48" s="149"/>
    </row>
    <row r="49" spans="1:11" s="172" customFormat="1" ht="15" customHeight="1">
      <c r="A49" s="147"/>
      <c r="B49" s="129"/>
      <c r="C49" s="236" t="s">
        <v>812</v>
      </c>
      <c r="D49" s="111" t="s">
        <v>832</v>
      </c>
      <c r="E49" s="153" t="s">
        <v>789</v>
      </c>
      <c r="F49" s="221">
        <f aca="true" t="shared" si="1" ref="F49:F54">SUM(G49:J49)</f>
        <v>3900.307</v>
      </c>
      <c r="G49" s="222"/>
      <c r="H49" s="222"/>
      <c r="I49" s="222">
        <v>3900.307</v>
      </c>
      <c r="J49" s="222"/>
      <c r="K49" s="149"/>
    </row>
    <row r="50" spans="1:11" s="172" customFormat="1" ht="15" customHeight="1">
      <c r="A50" s="147"/>
      <c r="B50" s="129"/>
      <c r="C50" s="236" t="s">
        <v>812</v>
      </c>
      <c r="D50" s="111" t="s">
        <v>833</v>
      </c>
      <c r="E50" s="153" t="s">
        <v>503</v>
      </c>
      <c r="F50" s="221">
        <f t="shared" si="1"/>
        <v>1856.275</v>
      </c>
      <c r="G50" s="222"/>
      <c r="H50" s="222"/>
      <c r="I50" s="222">
        <v>1856.275</v>
      </c>
      <c r="J50" s="222"/>
      <c r="K50" s="149"/>
    </row>
    <row r="51" spans="1:11" s="172" customFormat="1" ht="15" customHeight="1">
      <c r="A51" s="147"/>
      <c r="B51" s="129"/>
      <c r="C51" s="236" t="s">
        <v>812</v>
      </c>
      <c r="D51" s="111" t="s">
        <v>834</v>
      </c>
      <c r="E51" s="153" t="s">
        <v>717</v>
      </c>
      <c r="F51" s="221">
        <f t="shared" si="1"/>
        <v>22898.789</v>
      </c>
      <c r="G51" s="222"/>
      <c r="H51" s="222"/>
      <c r="I51" s="222">
        <v>22898.789</v>
      </c>
      <c r="J51" s="222"/>
      <c r="K51" s="149"/>
    </row>
    <row r="52" spans="1:11" s="172" customFormat="1" ht="15" customHeight="1">
      <c r="A52" s="147"/>
      <c r="B52" s="129"/>
      <c r="C52" s="236" t="s">
        <v>812</v>
      </c>
      <c r="D52" s="111" t="s">
        <v>835</v>
      </c>
      <c r="E52" s="153" t="s">
        <v>472</v>
      </c>
      <c r="F52" s="221">
        <f t="shared" si="1"/>
        <v>476.928</v>
      </c>
      <c r="G52" s="222"/>
      <c r="H52" s="222"/>
      <c r="I52" s="222">
        <v>476.928</v>
      </c>
      <c r="J52" s="222"/>
      <c r="K52" s="149"/>
    </row>
    <row r="53" spans="1:11" s="172" customFormat="1" ht="15" customHeight="1">
      <c r="A53" s="147"/>
      <c r="B53" s="129"/>
      <c r="C53" s="236" t="s">
        <v>812</v>
      </c>
      <c r="D53" s="111" t="s">
        <v>836</v>
      </c>
      <c r="E53" s="153" t="s">
        <v>506</v>
      </c>
      <c r="F53" s="221">
        <f t="shared" si="1"/>
        <v>6336.827000000001</v>
      </c>
      <c r="G53" s="222"/>
      <c r="H53" s="222"/>
      <c r="I53" s="222">
        <v>6336.827000000001</v>
      </c>
      <c r="J53" s="222"/>
      <c r="K53" s="149"/>
    </row>
    <row r="54" spans="1:11" s="172" customFormat="1" ht="15" customHeight="1">
      <c r="A54" s="147"/>
      <c r="B54" s="129"/>
      <c r="C54" s="236" t="s">
        <v>812</v>
      </c>
      <c r="D54" s="111" t="s">
        <v>837</v>
      </c>
      <c r="E54" s="153" t="s">
        <v>601</v>
      </c>
      <c r="F54" s="221">
        <f t="shared" si="1"/>
        <v>664.394</v>
      </c>
      <c r="G54" s="222"/>
      <c r="H54" s="222"/>
      <c r="I54" s="222">
        <v>664.394</v>
      </c>
      <c r="J54" s="222"/>
      <c r="K54" s="149"/>
    </row>
    <row r="55" spans="1:11" s="172" customFormat="1" ht="15" customHeight="1">
      <c r="A55" s="147"/>
      <c r="B55" s="129"/>
      <c r="C55" s="236" t="s">
        <v>812</v>
      </c>
      <c r="D55" s="111" t="s">
        <v>844</v>
      </c>
      <c r="E55" s="153" t="s">
        <v>595</v>
      </c>
      <c r="F55" s="221">
        <f>SUM(G55:J55)</f>
        <v>49.401</v>
      </c>
      <c r="G55" s="222"/>
      <c r="H55" s="222"/>
      <c r="I55" s="222">
        <v>49.401</v>
      </c>
      <c r="J55" s="222"/>
      <c r="K55" s="149"/>
    </row>
    <row r="56" spans="1:11" s="172" customFormat="1" ht="15" customHeight="1">
      <c r="A56" s="147"/>
      <c r="B56" s="129"/>
      <c r="C56" s="236" t="s">
        <v>812</v>
      </c>
      <c r="D56" s="111" t="s">
        <v>845</v>
      </c>
      <c r="E56" s="153" t="s">
        <v>628</v>
      </c>
      <c r="F56" s="221">
        <f>SUM(G56:J56)</f>
        <v>31.92</v>
      </c>
      <c r="G56" s="222"/>
      <c r="H56" s="222"/>
      <c r="I56" s="222">
        <v>31.92</v>
      </c>
      <c r="J56" s="222"/>
      <c r="K56" s="149"/>
    </row>
    <row r="57" spans="1:11" s="172" customFormat="1" ht="15" customHeight="1">
      <c r="A57" s="147"/>
      <c r="B57" s="129"/>
      <c r="C57" s="148"/>
      <c r="D57" s="156"/>
      <c r="E57" s="146" t="s">
        <v>196</v>
      </c>
      <c r="F57" s="152"/>
      <c r="G57" s="152"/>
      <c r="H57" s="152"/>
      <c r="I57" s="152"/>
      <c r="J57" s="157"/>
      <c r="K57" s="149"/>
    </row>
    <row r="58" spans="1:11" ht="24" customHeight="1">
      <c r="A58" s="127"/>
      <c r="B58" s="128"/>
      <c r="C58" s="103"/>
      <c r="D58" s="111" t="s">
        <v>175</v>
      </c>
      <c r="E58" s="94" t="s">
        <v>150</v>
      </c>
      <c r="F58" s="221">
        <f>SUM(G58:J58)</f>
        <v>0</v>
      </c>
      <c r="G58" s="221">
        <f>SUM(G59:G60)</f>
        <v>0</v>
      </c>
      <c r="H58" s="221">
        <f>SUM(H59:H60)</f>
        <v>0</v>
      </c>
      <c r="I58" s="221">
        <f>SUM(I59:I60)</f>
        <v>0</v>
      </c>
      <c r="J58" s="224">
        <f>SUM(J59:J60)</f>
        <v>0</v>
      </c>
      <c r="K58" s="104"/>
    </row>
    <row r="59" spans="1:11" s="172" customFormat="1" ht="15" customHeight="1" hidden="1">
      <c r="A59" s="147"/>
      <c r="B59" s="129"/>
      <c r="C59" s="148"/>
      <c r="D59" s="154" t="s">
        <v>193</v>
      </c>
      <c r="E59" s="150"/>
      <c r="F59" s="150"/>
      <c r="G59" s="150"/>
      <c r="H59" s="150"/>
      <c r="I59" s="150"/>
      <c r="J59" s="155"/>
      <c r="K59" s="149"/>
    </row>
    <row r="60" spans="1:11" s="172" customFormat="1" ht="15" customHeight="1">
      <c r="A60" s="147"/>
      <c r="B60" s="129"/>
      <c r="C60" s="148"/>
      <c r="D60" s="156"/>
      <c r="E60" s="146" t="s">
        <v>195</v>
      </c>
      <c r="F60" s="152"/>
      <c r="G60" s="152"/>
      <c r="H60" s="152"/>
      <c r="I60" s="152"/>
      <c r="J60" s="157"/>
      <c r="K60" s="149"/>
    </row>
    <row r="61" spans="3:11" ht="24" customHeight="1">
      <c r="C61" s="148"/>
      <c r="D61" s="111" t="s">
        <v>176</v>
      </c>
      <c r="E61" s="175" t="s">
        <v>207</v>
      </c>
      <c r="F61" s="225">
        <f>SUM(G61:J61)</f>
        <v>0</v>
      </c>
      <c r="G61" s="225">
        <f>SUM(G62:G63)</f>
        <v>0</v>
      </c>
      <c r="H61" s="225">
        <f>SUM(H62:H63)</f>
        <v>0</v>
      </c>
      <c r="I61" s="225">
        <f>SUM(I62:I63)</f>
        <v>0</v>
      </c>
      <c r="J61" s="224">
        <f>SUM(J62:J63)</f>
        <v>0</v>
      </c>
      <c r="K61" s="149"/>
    </row>
    <row r="62" spans="1:11" s="172" customFormat="1" ht="15" customHeight="1" hidden="1">
      <c r="A62" s="147"/>
      <c r="B62" s="129"/>
      <c r="C62" s="148"/>
      <c r="D62" s="154" t="s">
        <v>241</v>
      </c>
      <c r="E62" s="150"/>
      <c r="F62" s="150"/>
      <c r="G62" s="150"/>
      <c r="H62" s="150"/>
      <c r="I62" s="150"/>
      <c r="J62" s="155"/>
      <c r="K62" s="149"/>
    </row>
    <row r="63" spans="3:11" ht="15" customHeight="1">
      <c r="C63" s="148"/>
      <c r="D63" s="183"/>
      <c r="E63" s="146" t="s">
        <v>210</v>
      </c>
      <c r="F63" s="184"/>
      <c r="G63" s="184"/>
      <c r="H63" s="184"/>
      <c r="I63" s="184"/>
      <c r="J63" s="185"/>
      <c r="K63" s="149"/>
    </row>
    <row r="64" spans="1:11" ht="24" customHeight="1">
      <c r="A64" s="127"/>
      <c r="B64" s="128"/>
      <c r="C64" s="103"/>
      <c r="D64" s="111" t="s">
        <v>246</v>
      </c>
      <c r="E64" s="94" t="s">
        <v>248</v>
      </c>
      <c r="F64" s="221">
        <f>SUM(G64:J64)</f>
        <v>0</v>
      </c>
      <c r="G64" s="221">
        <f>SUM(G65:G66)</f>
        <v>0</v>
      </c>
      <c r="H64" s="221">
        <f>SUM(H65:H66)</f>
        <v>0</v>
      </c>
      <c r="I64" s="221">
        <f>SUM(I65:I66)</f>
        <v>0</v>
      </c>
      <c r="J64" s="224">
        <f>SUM(J65:J66)</f>
        <v>0</v>
      </c>
      <c r="K64" s="104"/>
    </row>
    <row r="65" spans="1:11" s="172" customFormat="1" ht="15" customHeight="1" hidden="1">
      <c r="A65" s="147"/>
      <c r="B65" s="129"/>
      <c r="C65" s="148"/>
      <c r="D65" s="154" t="s">
        <v>247</v>
      </c>
      <c r="E65" s="150"/>
      <c r="F65" s="150"/>
      <c r="G65" s="150"/>
      <c r="H65" s="150"/>
      <c r="I65" s="150"/>
      <c r="J65" s="155"/>
      <c r="K65" s="149"/>
    </row>
    <row r="66" spans="1:11" s="172" customFormat="1" ht="15" customHeight="1">
      <c r="A66" s="147"/>
      <c r="B66" s="129"/>
      <c r="C66" s="148"/>
      <c r="D66" s="156"/>
      <c r="E66" s="146" t="s">
        <v>196</v>
      </c>
      <c r="F66" s="152"/>
      <c r="G66" s="152"/>
      <c r="H66" s="152"/>
      <c r="I66" s="152"/>
      <c r="J66" s="157"/>
      <c r="K66" s="149"/>
    </row>
    <row r="67" spans="1:11" ht="30" customHeight="1">
      <c r="A67" s="127"/>
      <c r="B67" s="128"/>
      <c r="C67" s="103"/>
      <c r="D67" s="111" t="s">
        <v>177</v>
      </c>
      <c r="E67" s="95" t="s">
        <v>152</v>
      </c>
      <c r="F67" s="221">
        <f>SUM(G67:I67)</f>
        <v>74890.628</v>
      </c>
      <c r="G67" s="225">
        <f>SUM(G36:J36)</f>
        <v>37921.73</v>
      </c>
      <c r="H67" s="225">
        <f>SUM(G37:J37)</f>
        <v>0</v>
      </c>
      <c r="I67" s="225">
        <f>SUM(G38:J38)</f>
        <v>36968.89799999999</v>
      </c>
      <c r="J67" s="136"/>
      <c r="K67" s="104"/>
    </row>
    <row r="68" spans="1:11" ht="30" customHeight="1">
      <c r="A68" s="127"/>
      <c r="B68" s="128"/>
      <c r="C68" s="103"/>
      <c r="D68" s="111" t="s">
        <v>178</v>
      </c>
      <c r="E68" s="95" t="s">
        <v>151</v>
      </c>
      <c r="F68" s="221">
        <f>SUM(G68:J68)</f>
        <v>0</v>
      </c>
      <c r="G68" s="222"/>
      <c r="H68" s="222"/>
      <c r="I68" s="222"/>
      <c r="J68" s="223"/>
      <c r="K68" s="104"/>
    </row>
    <row r="69" spans="1:11" ht="9" customHeight="1">
      <c r="A69" s="127"/>
      <c r="B69" s="128"/>
      <c r="C69" s="103"/>
      <c r="D69" s="202"/>
      <c r="E69" s="203"/>
      <c r="F69" s="204"/>
      <c r="G69" s="205"/>
      <c r="H69" s="205"/>
      <c r="I69" s="205"/>
      <c r="J69" s="208"/>
      <c r="K69" s="104"/>
    </row>
    <row r="70" spans="1:11" ht="30" customHeight="1">
      <c r="A70" s="127"/>
      <c r="B70" s="128"/>
      <c r="C70" s="103"/>
      <c r="D70" s="111" t="s">
        <v>179</v>
      </c>
      <c r="E70" s="95" t="s">
        <v>153</v>
      </c>
      <c r="F70" s="221">
        <f aca="true" t="shared" si="2" ref="F70:F76">SUM(G70:J70)</f>
        <v>7365.745000000001</v>
      </c>
      <c r="G70" s="225">
        <f>SUM(G71:G72)</f>
        <v>3093.585</v>
      </c>
      <c r="H70" s="225">
        <f>SUM(H71:H72)</f>
        <v>0</v>
      </c>
      <c r="I70" s="225">
        <f>SUM(I71:I72)</f>
        <v>4086.0910000000003</v>
      </c>
      <c r="J70" s="224">
        <f>SUM(J71:J72)</f>
        <v>186.069</v>
      </c>
      <c r="K70" s="104"/>
    </row>
    <row r="71" spans="1:11" ht="24" customHeight="1">
      <c r="A71" s="127"/>
      <c r="B71" s="128"/>
      <c r="C71" s="103"/>
      <c r="D71" s="111" t="s">
        <v>182</v>
      </c>
      <c r="E71" s="94" t="s">
        <v>154</v>
      </c>
      <c r="F71" s="221">
        <f t="shared" si="2"/>
        <v>0</v>
      </c>
      <c r="G71" s="222"/>
      <c r="H71" s="222"/>
      <c r="I71" s="222"/>
      <c r="J71" s="223"/>
      <c r="K71" s="104"/>
    </row>
    <row r="72" spans="1:11" ht="24" customHeight="1">
      <c r="A72" s="127"/>
      <c r="B72" s="128"/>
      <c r="C72" s="103"/>
      <c r="D72" s="111" t="s">
        <v>240</v>
      </c>
      <c r="E72" s="96" t="s">
        <v>155</v>
      </c>
      <c r="F72" s="221">
        <f t="shared" si="2"/>
        <v>7365.745000000001</v>
      </c>
      <c r="G72" s="222">
        <v>3093.585</v>
      </c>
      <c r="H72" s="222"/>
      <c r="I72" s="222">
        <v>4086.0910000000003</v>
      </c>
      <c r="J72" s="222">
        <v>186.069</v>
      </c>
      <c r="K72" s="104"/>
    </row>
    <row r="73" spans="1:11" ht="9" customHeight="1">
      <c r="A73" s="127"/>
      <c r="B73" s="128"/>
      <c r="C73" s="103"/>
      <c r="D73" s="202"/>
      <c r="E73" s="203"/>
      <c r="F73" s="204"/>
      <c r="G73" s="205"/>
      <c r="H73" s="205"/>
      <c r="I73" s="205"/>
      <c r="J73" s="208"/>
      <c r="K73" s="104"/>
    </row>
    <row r="74" spans="1:11" ht="30" customHeight="1">
      <c r="A74" s="127"/>
      <c r="B74" s="128"/>
      <c r="C74" s="103"/>
      <c r="D74" s="111" t="s">
        <v>180</v>
      </c>
      <c r="E74" s="95" t="s">
        <v>156</v>
      </c>
      <c r="F74" s="221">
        <f t="shared" si="2"/>
        <v>0</v>
      </c>
      <c r="G74" s="222"/>
      <c r="H74" s="222"/>
      <c r="I74" s="222"/>
      <c r="J74" s="223"/>
      <c r="K74" s="104"/>
    </row>
    <row r="75" spans="1:11" ht="30" customHeight="1">
      <c r="A75" s="127"/>
      <c r="B75" s="128"/>
      <c r="C75" s="103"/>
      <c r="D75" s="111" t="s">
        <v>181</v>
      </c>
      <c r="E75" s="95" t="s">
        <v>157</v>
      </c>
      <c r="F75" s="221">
        <f t="shared" si="2"/>
        <v>0</v>
      </c>
      <c r="G75" s="222"/>
      <c r="H75" s="222"/>
      <c r="I75" s="222"/>
      <c r="J75" s="223"/>
      <c r="K75" s="104"/>
    </row>
    <row r="76" spans="1:11" ht="30" customHeight="1" thickBot="1">
      <c r="A76" s="127"/>
      <c r="B76" s="128"/>
      <c r="C76" s="103"/>
      <c r="D76" s="139" t="s">
        <v>183</v>
      </c>
      <c r="E76" s="137" t="s">
        <v>2</v>
      </c>
      <c r="F76" s="227">
        <f t="shared" si="2"/>
        <v>-1.2306600183364935E-11</v>
      </c>
      <c r="G76" s="228">
        <f>G18-G40-G67-G68-G70+G74-G75</f>
        <v>-9.094947017729282E-13</v>
      </c>
      <c r="H76" s="228">
        <f>H18+H35-H40-H67-H68-H70+H74-H75</f>
        <v>0</v>
      </c>
      <c r="I76" s="228">
        <f>I18+I35-I40-I67-I68-I70+I74-I75</f>
        <v>0</v>
      </c>
      <c r="J76" s="229">
        <f>J18+J35-J40-J68-J70+J74-J75</f>
        <v>-1.1397105481592007E-11</v>
      </c>
      <c r="K76" s="104"/>
    </row>
    <row r="77" spans="1:11" ht="18" customHeight="1" thickBot="1">
      <c r="A77" s="127"/>
      <c r="B77" s="128"/>
      <c r="C77" s="103"/>
      <c r="D77" s="275" t="s">
        <v>158</v>
      </c>
      <c r="E77" s="276"/>
      <c r="F77" s="276"/>
      <c r="G77" s="276"/>
      <c r="H77" s="276"/>
      <c r="I77" s="276"/>
      <c r="J77" s="277"/>
      <c r="K77" s="104"/>
    </row>
    <row r="78" spans="1:11" ht="30" customHeight="1">
      <c r="A78" s="127"/>
      <c r="B78" s="128"/>
      <c r="C78" s="103"/>
      <c r="D78" s="134" t="s">
        <v>138</v>
      </c>
      <c r="E78" s="138" t="s">
        <v>143</v>
      </c>
      <c r="F78" s="218">
        <f>SUM(G78:J78)</f>
        <v>18.019968659594984</v>
      </c>
      <c r="G78" s="219">
        <f>SUM(G79,G80,G91,G94)</f>
        <v>6.662896335583414</v>
      </c>
      <c r="H78" s="219">
        <f>SUM(H79,H80,H91,H94)</f>
        <v>0</v>
      </c>
      <c r="I78" s="219">
        <f>SUM(I79,I80,I91,I94)</f>
        <v>11.325736097717774</v>
      </c>
      <c r="J78" s="220">
        <f>SUM(J79,J80,J91,J94)</f>
        <v>0.03133622629379621</v>
      </c>
      <c r="K78" s="104"/>
    </row>
    <row r="79" spans="1:11" ht="24" customHeight="1">
      <c r="A79" s="127"/>
      <c r="B79" s="128"/>
      <c r="C79" s="103"/>
      <c r="D79" s="111" t="s">
        <v>166</v>
      </c>
      <c r="E79" s="94" t="s">
        <v>159</v>
      </c>
      <c r="F79" s="221">
        <f>SUM(G79:J79)</f>
        <v>0</v>
      </c>
      <c r="G79" s="222"/>
      <c r="H79" s="222"/>
      <c r="I79" s="222"/>
      <c r="J79" s="223"/>
      <c r="K79" s="104"/>
    </row>
    <row r="80" spans="1:11" ht="24" customHeight="1">
      <c r="A80" s="127"/>
      <c r="B80" s="128"/>
      <c r="C80" s="103"/>
      <c r="D80" s="111" t="s">
        <v>167</v>
      </c>
      <c r="E80" s="94" t="s">
        <v>145</v>
      </c>
      <c r="F80" s="221">
        <f>SUM(G80:J80)</f>
        <v>18.019968659594984</v>
      </c>
      <c r="G80" s="221">
        <f>SUM(G81:G90)</f>
        <v>6.662896335583414</v>
      </c>
      <c r="H80" s="221">
        <f>SUM(H81:H90)</f>
        <v>0</v>
      </c>
      <c r="I80" s="221">
        <f>SUM(I81:I90)</f>
        <v>11.325736097717774</v>
      </c>
      <c r="J80" s="224">
        <f>SUM(J81:J90)</f>
        <v>0.03133622629379621</v>
      </c>
      <c r="K80" s="104"/>
    </row>
    <row r="81" spans="1:11" s="172" customFormat="1" ht="15" customHeight="1" hidden="1">
      <c r="A81" s="147"/>
      <c r="B81" s="129"/>
      <c r="C81" s="148"/>
      <c r="D81" s="154" t="s">
        <v>189</v>
      </c>
      <c r="E81" s="150"/>
      <c r="F81" s="150"/>
      <c r="G81" s="150"/>
      <c r="H81" s="150"/>
      <c r="I81" s="150"/>
      <c r="J81" s="155"/>
      <c r="K81" s="149"/>
    </row>
    <row r="82" spans="1:11" s="172" customFormat="1" ht="15" customHeight="1">
      <c r="A82" s="147"/>
      <c r="B82" s="129"/>
      <c r="C82" s="237" t="s">
        <v>812</v>
      </c>
      <c r="D82" s="111" t="s">
        <v>813</v>
      </c>
      <c r="E82" s="238" t="str">
        <f>IF('46 - передача'!$E$22="","",'46 - передача'!$E$22)</f>
        <v>АО "Россети Тюмень"</v>
      </c>
      <c r="F82" s="221">
        <f aca="true" t="shared" si="3" ref="F82:F89">SUM(G82:J82)</f>
        <v>11.524454355512697</v>
      </c>
      <c r="G82" s="222">
        <v>6.662896335583414</v>
      </c>
      <c r="H82" s="222"/>
      <c r="I82" s="222">
        <v>4.830221793635487</v>
      </c>
      <c r="J82" s="222">
        <v>0.03133622629379621</v>
      </c>
      <c r="K82" s="149"/>
    </row>
    <row r="83" spans="1:11" s="172" customFormat="1" ht="15" customHeight="1">
      <c r="A83" s="147"/>
      <c r="B83" s="129"/>
      <c r="C83" s="237" t="s">
        <v>812</v>
      </c>
      <c r="D83" s="111" t="s">
        <v>827</v>
      </c>
      <c r="E83" s="238" t="str">
        <f>IF('46 - передача'!$E$23="","",'46 - передача'!$E$23)</f>
        <v>АО "СУЭНКО"</v>
      </c>
      <c r="F83" s="221">
        <f t="shared" si="3"/>
        <v>5.8595686274509795</v>
      </c>
      <c r="G83" s="222"/>
      <c r="H83" s="222"/>
      <c r="I83" s="222">
        <v>5.8595686274509795</v>
      </c>
      <c r="J83" s="222"/>
      <c r="K83" s="149"/>
    </row>
    <row r="84" spans="1:11" s="172" customFormat="1" ht="15" customHeight="1">
      <c r="A84" s="147"/>
      <c r="B84" s="129"/>
      <c r="C84" s="237" t="s">
        <v>812</v>
      </c>
      <c r="D84" s="111" t="s">
        <v>828</v>
      </c>
      <c r="E84" s="238" t="str">
        <f>IF('46 - передача'!$E$24="","",'46 - передача'!$E$24)</f>
        <v>ООО "Агентство Интеллект-Сервис"</v>
      </c>
      <c r="F84" s="221">
        <f t="shared" si="3"/>
        <v>0.19836113789778206</v>
      </c>
      <c r="G84" s="222"/>
      <c r="H84" s="222"/>
      <c r="I84" s="222">
        <v>0.19836113789778206</v>
      </c>
      <c r="J84" s="222"/>
      <c r="K84" s="149"/>
    </row>
    <row r="85" spans="1:11" s="172" customFormat="1" ht="15" customHeight="1">
      <c r="A85" s="147"/>
      <c r="B85" s="129"/>
      <c r="C85" s="237" t="s">
        <v>812</v>
      </c>
      <c r="D85" s="111" t="s">
        <v>829</v>
      </c>
      <c r="E85" s="238" t="str">
        <f>IF('46 - передача'!$E$25="","",'46 - передача'!$E$25)</f>
        <v>ООО «Газпром энерго» в зоне деятельности Сургутского филиала Общества с ограниченной ответственностью «Газпром энерго»</v>
      </c>
      <c r="F85" s="221">
        <f t="shared" si="3"/>
        <v>0.028778527804564448</v>
      </c>
      <c r="G85" s="222"/>
      <c r="H85" s="222"/>
      <c r="I85" s="222">
        <v>0.028778527804564448</v>
      </c>
      <c r="J85" s="222"/>
      <c r="K85" s="149"/>
    </row>
    <row r="86" spans="1:11" s="172" customFormat="1" ht="15" customHeight="1">
      <c r="A86" s="147"/>
      <c r="B86" s="129"/>
      <c r="C86" s="237" t="s">
        <v>812</v>
      </c>
      <c r="D86" s="111" t="s">
        <v>840</v>
      </c>
      <c r="E86" s="238" t="str">
        <f>IF('46 - передача'!$E$26="","",'46 - передача'!$E$26)</f>
        <v>АО "ЮРЭСК"</v>
      </c>
      <c r="F86" s="221">
        <f t="shared" si="3"/>
        <v>0.037829636772741884</v>
      </c>
      <c r="G86" s="222"/>
      <c r="H86" s="222"/>
      <c r="I86" s="222">
        <v>0.037829636772741884</v>
      </c>
      <c r="J86" s="223"/>
      <c r="K86" s="149"/>
    </row>
    <row r="87" spans="1:11" s="172" customFormat="1" ht="15" customHeight="1">
      <c r="A87" s="147"/>
      <c r="B87" s="129"/>
      <c r="C87" s="237" t="s">
        <v>812</v>
      </c>
      <c r="D87" s="111" t="s">
        <v>841</v>
      </c>
      <c r="E87" s="238" t="str">
        <f>IF('46 - передача'!$E$27="","",'46 - передача'!$E$27)</f>
        <v>филиал ОАО "РЖД"- Свердловская ж.д. (Тюменская дистанция)</v>
      </c>
      <c r="F87" s="221">
        <f t="shared" si="3"/>
        <v>0.14096689167470267</v>
      </c>
      <c r="G87" s="222"/>
      <c r="H87" s="222"/>
      <c r="I87" s="222">
        <v>0.14096689167470267</v>
      </c>
      <c r="J87" s="223"/>
      <c r="K87" s="149"/>
    </row>
    <row r="88" spans="1:11" s="172" customFormat="1" ht="15" customHeight="1">
      <c r="A88" s="147"/>
      <c r="B88" s="129"/>
      <c r="C88" s="237" t="s">
        <v>812</v>
      </c>
      <c r="D88" s="111" t="s">
        <v>842</v>
      </c>
      <c r="E88" s="238" t="str">
        <f>IF('46 - передача'!$E$28="","",'46 - передача'!$E$28)</f>
        <v>МУП "Сургутские районные электрические сети" МО Сургутский район</v>
      </c>
      <c r="F88" s="221">
        <f t="shared" si="3"/>
        <v>0.20840372870459659</v>
      </c>
      <c r="G88" s="222"/>
      <c r="H88" s="222"/>
      <c r="I88" s="222">
        <v>0.20840372870459659</v>
      </c>
      <c r="J88" s="223"/>
      <c r="K88" s="149"/>
    </row>
    <row r="89" spans="1:11" s="172" customFormat="1" ht="15" customHeight="1">
      <c r="A89" s="147"/>
      <c r="B89" s="129"/>
      <c r="C89" s="237" t="s">
        <v>812</v>
      </c>
      <c r="D89" s="111" t="s">
        <v>843</v>
      </c>
      <c r="E89" s="238" t="str">
        <f>IF('46 - передача'!$E$29="","",'46 - передача'!$E$29)</f>
        <v>АО "НордЭнерджиСистемс"</v>
      </c>
      <c r="F89" s="221">
        <f t="shared" si="3"/>
        <v>0.021605753776920606</v>
      </c>
      <c r="G89" s="222"/>
      <c r="H89" s="222"/>
      <c r="I89" s="222">
        <v>0.021605753776920606</v>
      </c>
      <c r="J89" s="223"/>
      <c r="K89" s="149"/>
    </row>
    <row r="90" spans="1:11" s="172" customFormat="1" ht="15" customHeight="1">
      <c r="A90" s="147"/>
      <c r="B90" s="129"/>
      <c r="C90" s="148"/>
      <c r="D90" s="156"/>
      <c r="E90" s="206" t="s">
        <v>196</v>
      </c>
      <c r="F90" s="152"/>
      <c r="G90" s="152"/>
      <c r="H90" s="152"/>
      <c r="I90" s="152"/>
      <c r="J90" s="157"/>
      <c r="K90" s="149"/>
    </row>
    <row r="91" spans="1:11" ht="24" customHeight="1">
      <c r="A91" s="127"/>
      <c r="B91" s="128"/>
      <c r="C91" s="103"/>
      <c r="D91" s="111" t="s">
        <v>168</v>
      </c>
      <c r="E91" s="94" t="s">
        <v>146</v>
      </c>
      <c r="F91" s="221">
        <f>SUM(G91:J91)</f>
        <v>0</v>
      </c>
      <c r="G91" s="221">
        <f>SUM(G92:G93)</f>
        <v>0</v>
      </c>
      <c r="H91" s="221">
        <f>SUM(H92:H93)</f>
        <v>0</v>
      </c>
      <c r="I91" s="221">
        <f>SUM(I92:I93)</f>
        <v>0</v>
      </c>
      <c r="J91" s="224">
        <f>SUM(J92:J93)</f>
        <v>0</v>
      </c>
      <c r="K91" s="104"/>
    </row>
    <row r="92" spans="1:11" s="172" customFormat="1" ht="15" customHeight="1" hidden="1">
      <c r="A92" s="147"/>
      <c r="B92" s="129"/>
      <c r="C92" s="148"/>
      <c r="D92" s="154" t="s">
        <v>190</v>
      </c>
      <c r="E92" s="150"/>
      <c r="F92" s="150"/>
      <c r="G92" s="150"/>
      <c r="H92" s="150"/>
      <c r="I92" s="150"/>
      <c r="J92" s="155"/>
      <c r="K92" s="149"/>
    </row>
    <row r="93" spans="1:11" s="172" customFormat="1" ht="15" customHeight="1">
      <c r="A93" s="147"/>
      <c r="B93" s="129"/>
      <c r="C93" s="148"/>
      <c r="D93" s="156"/>
      <c r="E93" s="206" t="s">
        <v>195</v>
      </c>
      <c r="F93" s="152"/>
      <c r="G93" s="152"/>
      <c r="H93" s="152"/>
      <c r="I93" s="152"/>
      <c r="J93" s="157"/>
      <c r="K93" s="149"/>
    </row>
    <row r="94" spans="1:11" ht="24" customHeight="1">
      <c r="A94" s="127"/>
      <c r="B94" s="128"/>
      <c r="C94" s="103"/>
      <c r="D94" s="111" t="s">
        <v>249</v>
      </c>
      <c r="E94" s="94" t="s">
        <v>250</v>
      </c>
      <c r="F94" s="221">
        <f>SUM(G94:J94)</f>
        <v>0</v>
      </c>
      <c r="G94" s="222"/>
      <c r="H94" s="222"/>
      <c r="I94" s="222"/>
      <c r="J94" s="223"/>
      <c r="K94" s="104"/>
    </row>
    <row r="95" spans="1:11" ht="30" customHeight="1">
      <c r="A95" s="127"/>
      <c r="B95" s="128"/>
      <c r="C95" s="103"/>
      <c r="D95" s="111" t="s">
        <v>137</v>
      </c>
      <c r="E95" s="95" t="s">
        <v>147</v>
      </c>
      <c r="F95" s="221">
        <f>SUM(H95:J95)</f>
        <v>12.036423657987783</v>
      </c>
      <c r="G95" s="145"/>
      <c r="H95" s="225">
        <f>H96</f>
        <v>0</v>
      </c>
      <c r="I95" s="225">
        <f>I96+I97</f>
        <v>6.0947814207650275</v>
      </c>
      <c r="J95" s="224">
        <f>J96+J97+J98</f>
        <v>5.941642237222755</v>
      </c>
      <c r="K95" s="104"/>
    </row>
    <row r="96" spans="1:11" ht="24" customHeight="1">
      <c r="A96" s="127"/>
      <c r="B96" s="128"/>
      <c r="C96" s="103"/>
      <c r="D96" s="111" t="s">
        <v>169</v>
      </c>
      <c r="E96" s="94" t="s">
        <v>0</v>
      </c>
      <c r="F96" s="221">
        <f>SUM(H96:J96)</f>
        <v>6.0947814207650275</v>
      </c>
      <c r="G96" s="145"/>
      <c r="H96" s="222"/>
      <c r="I96" s="222">
        <v>6.0947814207650275</v>
      </c>
      <c r="J96" s="222"/>
      <c r="K96" s="104"/>
    </row>
    <row r="97" spans="1:11" ht="24" customHeight="1">
      <c r="A97" s="127"/>
      <c r="B97" s="128"/>
      <c r="C97" s="103"/>
      <c r="D97" s="111" t="s">
        <v>170</v>
      </c>
      <c r="E97" s="94" t="s">
        <v>164</v>
      </c>
      <c r="F97" s="221">
        <f>SUM(I97:J97)</f>
        <v>0</v>
      </c>
      <c r="G97" s="145"/>
      <c r="H97" s="145"/>
      <c r="I97" s="222"/>
      <c r="J97" s="222"/>
      <c r="K97" s="104"/>
    </row>
    <row r="98" spans="1:11" ht="24" customHeight="1">
      <c r="A98" s="127"/>
      <c r="B98" s="128"/>
      <c r="C98" s="103"/>
      <c r="D98" s="111" t="s">
        <v>171</v>
      </c>
      <c r="E98" s="94" t="s">
        <v>165</v>
      </c>
      <c r="F98" s="221">
        <f>SUM(J98)</f>
        <v>5.941642237222755</v>
      </c>
      <c r="G98" s="145"/>
      <c r="H98" s="145"/>
      <c r="I98" s="145"/>
      <c r="J98" s="222">
        <v>5.941642237222755</v>
      </c>
      <c r="K98" s="104"/>
    </row>
    <row r="99" spans="1:11" ht="9" customHeight="1">
      <c r="A99" s="127"/>
      <c r="B99" s="128"/>
      <c r="C99" s="103"/>
      <c r="D99" s="202"/>
      <c r="E99" s="203"/>
      <c r="F99" s="204"/>
      <c r="G99" s="205"/>
      <c r="H99" s="205"/>
      <c r="I99" s="205"/>
      <c r="J99" s="208"/>
      <c r="K99" s="104"/>
    </row>
    <row r="100" spans="1:11" ht="30" customHeight="1">
      <c r="A100" s="127"/>
      <c r="B100" s="128"/>
      <c r="C100" s="103"/>
      <c r="D100" s="111" t="s">
        <v>172</v>
      </c>
      <c r="E100" s="95" t="s">
        <v>148</v>
      </c>
      <c r="F100" s="221">
        <f>SUM(G100:J100)</f>
        <v>16.83614593378335</v>
      </c>
      <c r="G100" s="225">
        <f>SUM(G101,G107,G118,G121,G124)</f>
        <v>0.07091385406621666</v>
      </c>
      <c r="H100" s="225">
        <f>SUM(H101,H107,H118,H121,H124)</f>
        <v>0</v>
      </c>
      <c r="I100" s="225">
        <f>SUM(I101,I107,I118,I121,I124)</f>
        <v>10.822158630665381</v>
      </c>
      <c r="J100" s="224">
        <f>SUM(J101,J107,J118,J121,J124)</f>
        <v>5.943073449051752</v>
      </c>
      <c r="K100" s="104"/>
    </row>
    <row r="101" spans="1:11" ht="24" customHeight="1">
      <c r="A101" s="127"/>
      <c r="B101" s="128"/>
      <c r="C101" s="103"/>
      <c r="D101" s="111" t="s">
        <v>173</v>
      </c>
      <c r="E101" s="94" t="s">
        <v>238</v>
      </c>
      <c r="F101" s="221">
        <f>SUM(G101:J101)</f>
        <v>11.015695756991322</v>
      </c>
      <c r="G101" s="221">
        <f>SUM(G102:G106)</f>
        <v>0.07091385406621666</v>
      </c>
      <c r="H101" s="221">
        <f>SUM(H102:H106)</f>
        <v>0</v>
      </c>
      <c r="I101" s="221">
        <f>SUM(I102:I106)</f>
        <v>5.001708453873353</v>
      </c>
      <c r="J101" s="224">
        <f>SUM(J102:J106)</f>
        <v>5.943073449051752</v>
      </c>
      <c r="K101" s="104"/>
    </row>
    <row r="102" spans="1:11" s="172" customFormat="1" ht="15" customHeight="1" hidden="1">
      <c r="A102" s="147"/>
      <c r="B102" s="129"/>
      <c r="C102" s="148"/>
      <c r="D102" s="154" t="s">
        <v>191</v>
      </c>
      <c r="E102" s="150"/>
      <c r="F102" s="150"/>
      <c r="G102" s="150"/>
      <c r="H102" s="150"/>
      <c r="I102" s="150"/>
      <c r="J102" s="155"/>
      <c r="K102" s="149"/>
    </row>
    <row r="103" spans="1:11" s="172" customFormat="1" ht="15" customHeight="1">
      <c r="A103" s="147"/>
      <c r="B103" s="129"/>
      <c r="C103" s="237" t="s">
        <v>812</v>
      </c>
      <c r="D103" s="111" t="s">
        <v>830</v>
      </c>
      <c r="E103" s="238" t="str">
        <f>IF('46 - передача'!$E$43="","",'46 - передача'!$E$43)</f>
        <v>АО "Газпром энергосбыт Тюмень"</v>
      </c>
      <c r="F103" s="221">
        <f>SUM(G103:J103)</f>
        <v>8.561965445194472</v>
      </c>
      <c r="G103" s="222">
        <v>0.07091385406621666</v>
      </c>
      <c r="H103" s="222"/>
      <c r="I103" s="222">
        <v>3.5370824493731923</v>
      </c>
      <c r="J103" s="222">
        <v>4.953969141755063</v>
      </c>
      <c r="K103" s="149"/>
    </row>
    <row r="104" spans="1:11" s="172" customFormat="1" ht="15" customHeight="1">
      <c r="A104" s="147"/>
      <c r="B104" s="129"/>
      <c r="C104" s="237" t="s">
        <v>812</v>
      </c>
      <c r="D104" s="111" t="s">
        <v>831</v>
      </c>
      <c r="E104" s="238" t="str">
        <f>IF('46 - передача'!$E$44="","",'46 - передача'!$E$44)</f>
        <v>АО "Энергосбытовая компания "Восток"</v>
      </c>
      <c r="F104" s="221">
        <f>SUM(G104:J104)</f>
        <v>2.450729508196721</v>
      </c>
      <c r="G104" s="222"/>
      <c r="H104" s="222"/>
      <c r="I104" s="222">
        <v>1.4616252009000321</v>
      </c>
      <c r="J104" s="222">
        <v>0.9891043072966892</v>
      </c>
      <c r="K104" s="149"/>
    </row>
    <row r="105" spans="1:11" s="172" customFormat="1" ht="15" customHeight="1">
      <c r="A105" s="147"/>
      <c r="B105" s="129"/>
      <c r="C105" s="237" t="s">
        <v>812</v>
      </c>
      <c r="D105" s="111" t="s">
        <v>846</v>
      </c>
      <c r="E105" s="238" t="str">
        <f>IF('46 - передача'!$E$45="","",'46 - передача'!$E$45)</f>
        <v>ООО "ПрофСервисТрейд"</v>
      </c>
      <c r="F105" s="221">
        <f>SUM(G105:J105)</f>
        <v>0.003000803600128576</v>
      </c>
      <c r="G105" s="222"/>
      <c r="H105" s="222"/>
      <c r="I105" s="222">
        <v>0.003000803600128576</v>
      </c>
      <c r="J105" s="223"/>
      <c r="K105" s="149"/>
    </row>
    <row r="106" spans="1:11" s="172" customFormat="1" ht="15" customHeight="1">
      <c r="A106" s="147"/>
      <c r="B106" s="129"/>
      <c r="C106" s="148"/>
      <c r="D106" s="156"/>
      <c r="E106" s="206" t="s">
        <v>197</v>
      </c>
      <c r="F106" s="152"/>
      <c r="G106" s="152"/>
      <c r="H106" s="152"/>
      <c r="I106" s="152"/>
      <c r="J106" s="157"/>
      <c r="K106" s="149"/>
    </row>
    <row r="107" spans="1:11" ht="24" customHeight="1">
      <c r="A107" s="127"/>
      <c r="B107" s="128"/>
      <c r="C107" s="103"/>
      <c r="D107" s="111" t="s">
        <v>174</v>
      </c>
      <c r="E107" s="94" t="s">
        <v>149</v>
      </c>
      <c r="F107" s="221">
        <f>SUM(G107:J107)</f>
        <v>5.820450176792027</v>
      </c>
      <c r="G107" s="221">
        <f>SUM(G108:G117)</f>
        <v>0</v>
      </c>
      <c r="H107" s="221">
        <f>SUM(H108:H117)</f>
        <v>0</v>
      </c>
      <c r="I107" s="221">
        <f>SUM(I108:I117)</f>
        <v>5.820450176792027</v>
      </c>
      <c r="J107" s="224">
        <f>SUM(J108:J117)</f>
        <v>0</v>
      </c>
      <c r="K107" s="104"/>
    </row>
    <row r="108" spans="1:11" s="172" customFormat="1" ht="15" customHeight="1" hidden="1">
      <c r="A108" s="147"/>
      <c r="B108" s="129"/>
      <c r="C108" s="148"/>
      <c r="D108" s="154" t="s">
        <v>192</v>
      </c>
      <c r="E108" s="150"/>
      <c r="F108" s="150"/>
      <c r="G108" s="150"/>
      <c r="H108" s="150"/>
      <c r="I108" s="150"/>
      <c r="J108" s="155"/>
      <c r="K108" s="149"/>
    </row>
    <row r="109" spans="1:11" s="172" customFormat="1" ht="15" customHeight="1">
      <c r="A109" s="147"/>
      <c r="B109" s="129"/>
      <c r="C109" s="237" t="s">
        <v>812</v>
      </c>
      <c r="D109" s="111" t="s">
        <v>832</v>
      </c>
      <c r="E109" s="238" t="str">
        <f>IF('46 - передача'!$E$49="","",'46 - передача'!$E$49)</f>
        <v>ООО СК "Восток"</v>
      </c>
      <c r="F109" s="221">
        <f aca="true" t="shared" si="4" ref="F109:F114">SUM(G109:J109)</f>
        <v>0.6268574413371906</v>
      </c>
      <c r="G109" s="222"/>
      <c r="H109" s="222"/>
      <c r="I109" s="222">
        <v>0.6268574413371906</v>
      </c>
      <c r="J109" s="223"/>
      <c r="K109" s="149"/>
    </row>
    <row r="110" spans="1:11" s="172" customFormat="1" ht="15" customHeight="1">
      <c r="A110" s="147"/>
      <c r="B110" s="129"/>
      <c r="C110" s="237" t="s">
        <v>812</v>
      </c>
      <c r="D110" s="111" t="s">
        <v>833</v>
      </c>
      <c r="E110" s="238" t="str">
        <f>IF('46 - передача'!$E$50="","",'46 - передача'!$E$50)</f>
        <v>ООО " Тюменская электросетевая компания"</v>
      </c>
      <c r="F110" s="221">
        <f t="shared" si="4"/>
        <v>0.2983405657344905</v>
      </c>
      <c r="G110" s="222"/>
      <c r="H110" s="222"/>
      <c r="I110" s="222">
        <v>0.2983405657344905</v>
      </c>
      <c r="J110" s="223"/>
      <c r="K110" s="149"/>
    </row>
    <row r="111" spans="1:11" s="172" customFormat="1" ht="15" customHeight="1">
      <c r="A111" s="147"/>
      <c r="B111" s="129"/>
      <c r="C111" s="237" t="s">
        <v>812</v>
      </c>
      <c r="D111" s="111" t="s">
        <v>834</v>
      </c>
      <c r="E111" s="238" t="str">
        <f>IF('46 - передача'!$E$51="","",'46 - передача'!$E$51)</f>
        <v>АО "СУЭНКО"</v>
      </c>
      <c r="F111" s="221">
        <f t="shared" si="4"/>
        <v>3.6802939569270334</v>
      </c>
      <c r="G111" s="222"/>
      <c r="H111" s="222"/>
      <c r="I111" s="222">
        <v>3.6802939569270334</v>
      </c>
      <c r="J111" s="223"/>
      <c r="K111" s="149"/>
    </row>
    <row r="112" spans="1:11" s="172" customFormat="1" ht="15" customHeight="1">
      <c r="A112" s="147"/>
      <c r="B112" s="129"/>
      <c r="C112" s="237" t="s">
        <v>812</v>
      </c>
      <c r="D112" s="111" t="s">
        <v>835</v>
      </c>
      <c r="E112" s="238" t="str">
        <f>IF('46 - передача'!$E$52="","",'46 - передача'!$E$52)</f>
        <v>МУП "Сургутские районные электрические сети" МО Сургутский район</v>
      </c>
      <c r="F112" s="221">
        <f t="shared" si="4"/>
        <v>0.07665188042430088</v>
      </c>
      <c r="G112" s="222"/>
      <c r="H112" s="222"/>
      <c r="I112" s="222">
        <v>0.07665188042430088</v>
      </c>
      <c r="J112" s="223"/>
      <c r="K112" s="149"/>
    </row>
    <row r="113" spans="1:11" s="172" customFormat="1" ht="15" customHeight="1">
      <c r="A113" s="147"/>
      <c r="B113" s="129"/>
      <c r="C113" s="237" t="s">
        <v>812</v>
      </c>
      <c r="D113" s="111" t="s">
        <v>836</v>
      </c>
      <c r="E113" s="238" t="str">
        <f>IF('46 - передача'!$E$53="","",'46 - передача'!$E$53)</f>
        <v>ООО "Агентство Интеллект-Сервис"</v>
      </c>
      <c r="F113" s="221">
        <f t="shared" si="4"/>
        <v>1.0184549983928</v>
      </c>
      <c r="G113" s="222"/>
      <c r="H113" s="222"/>
      <c r="I113" s="222">
        <v>1.0184549983928</v>
      </c>
      <c r="J113" s="223"/>
      <c r="K113" s="149"/>
    </row>
    <row r="114" spans="1:11" s="172" customFormat="1" ht="15" customHeight="1">
      <c r="A114" s="147"/>
      <c r="B114" s="129"/>
      <c r="C114" s="237" t="s">
        <v>812</v>
      </c>
      <c r="D114" s="111" t="s">
        <v>837</v>
      </c>
      <c r="E114" s="238" t="str">
        <f>IF('46 - передача'!$E$54="","",'46 - передача'!$E$54)</f>
        <v>ООО "Элтранс"</v>
      </c>
      <c r="F114" s="221">
        <f t="shared" si="4"/>
        <v>0.10678142076502732</v>
      </c>
      <c r="G114" s="222"/>
      <c r="H114" s="222"/>
      <c r="I114" s="222">
        <v>0.10678142076502732</v>
      </c>
      <c r="J114" s="223"/>
      <c r="K114" s="149"/>
    </row>
    <row r="115" spans="1:11" s="172" customFormat="1" ht="15" customHeight="1">
      <c r="A115" s="147"/>
      <c r="B115" s="129"/>
      <c r="C115" s="237" t="s">
        <v>812</v>
      </c>
      <c r="D115" s="111" t="s">
        <v>844</v>
      </c>
      <c r="E115" s="238" t="str">
        <f>IF('46 - передача'!$E$55="","",'46 - передача'!$E$55)</f>
        <v>ООО "Транзит-Электро-Тюмень"</v>
      </c>
      <c r="F115" s="221">
        <f>SUM(G115:J115)</f>
        <v>0.007939729990356798</v>
      </c>
      <c r="G115" s="222"/>
      <c r="H115" s="222"/>
      <c r="I115" s="222">
        <v>0.007939729990356798</v>
      </c>
      <c r="J115" s="223"/>
      <c r="K115" s="149"/>
    </row>
    <row r="116" spans="1:11" s="172" customFormat="1" ht="15" customHeight="1">
      <c r="A116" s="147"/>
      <c r="B116" s="129"/>
      <c r="C116" s="237" t="s">
        <v>812</v>
      </c>
      <c r="D116" s="111" t="s">
        <v>845</v>
      </c>
      <c r="E116" s="238" t="str">
        <f>IF('46 - передача'!$E$56="","",'46 - передача'!$E$56)</f>
        <v>филиал ОАО "РЖД"- Свердловская ж.д. (Тюменская дистанция)</v>
      </c>
      <c r="F116" s="221">
        <f>SUM(G116:J116)</f>
        <v>0.005130183220829316</v>
      </c>
      <c r="G116" s="222"/>
      <c r="H116" s="222"/>
      <c r="I116" s="222">
        <v>0.005130183220829316</v>
      </c>
      <c r="J116" s="223"/>
      <c r="K116" s="149"/>
    </row>
    <row r="117" spans="1:11" s="172" customFormat="1" ht="15" customHeight="1">
      <c r="A117" s="147"/>
      <c r="B117" s="129"/>
      <c r="C117" s="148"/>
      <c r="D117" s="156"/>
      <c r="E117" s="206" t="s">
        <v>196</v>
      </c>
      <c r="F117" s="152"/>
      <c r="G117" s="152"/>
      <c r="H117" s="152"/>
      <c r="I117" s="152"/>
      <c r="J117" s="157"/>
      <c r="K117" s="149"/>
    </row>
    <row r="118" spans="1:11" ht="24" customHeight="1">
      <c r="A118" s="127"/>
      <c r="B118" s="128"/>
      <c r="C118" s="103"/>
      <c r="D118" s="111" t="s">
        <v>175</v>
      </c>
      <c r="E118" s="94" t="s">
        <v>150</v>
      </c>
      <c r="F118" s="221">
        <f>SUM(G118:J118)</f>
        <v>0</v>
      </c>
      <c r="G118" s="221">
        <f>SUM(G119:G120)</f>
        <v>0</v>
      </c>
      <c r="H118" s="221">
        <f>SUM(H119:H120)</f>
        <v>0</v>
      </c>
      <c r="I118" s="221">
        <f>SUM(I119:I120)</f>
        <v>0</v>
      </c>
      <c r="J118" s="224">
        <f>SUM(J119:J120)</f>
        <v>0</v>
      </c>
      <c r="K118" s="104"/>
    </row>
    <row r="119" spans="1:11" s="172" customFormat="1" ht="15" customHeight="1" hidden="1">
      <c r="A119" s="147"/>
      <c r="B119" s="129"/>
      <c r="C119" s="148"/>
      <c r="D119" s="154" t="s">
        <v>193</v>
      </c>
      <c r="E119" s="150"/>
      <c r="F119" s="150"/>
      <c r="G119" s="150"/>
      <c r="H119" s="150"/>
      <c r="I119" s="150"/>
      <c r="J119" s="155"/>
      <c r="K119" s="149"/>
    </row>
    <row r="120" spans="1:11" s="172" customFormat="1" ht="15" customHeight="1">
      <c r="A120" s="147"/>
      <c r="B120" s="129"/>
      <c r="C120" s="148"/>
      <c r="D120" s="156"/>
      <c r="E120" s="206" t="s">
        <v>195</v>
      </c>
      <c r="F120" s="152"/>
      <c r="G120" s="152"/>
      <c r="H120" s="152"/>
      <c r="I120" s="152"/>
      <c r="J120" s="157"/>
      <c r="K120" s="149"/>
    </row>
    <row r="121" spans="3:11" ht="24" customHeight="1">
      <c r="C121" s="148"/>
      <c r="D121" s="111" t="s">
        <v>176</v>
      </c>
      <c r="E121" s="175" t="s">
        <v>207</v>
      </c>
      <c r="F121" s="225">
        <f>SUM(G121:J121)</f>
        <v>0</v>
      </c>
      <c r="G121" s="225">
        <f>SUM(G122:G123)</f>
        <v>0</v>
      </c>
      <c r="H121" s="225">
        <f>SUM(H122:H123)</f>
        <v>0</v>
      </c>
      <c r="I121" s="225">
        <f>SUM(I122:I123)</f>
        <v>0</v>
      </c>
      <c r="J121" s="224">
        <f>SUM(J122:J123)</f>
        <v>0</v>
      </c>
      <c r="K121" s="149"/>
    </row>
    <row r="122" spans="1:11" s="172" customFormat="1" ht="15" customHeight="1" hidden="1">
      <c r="A122" s="147"/>
      <c r="B122" s="129"/>
      <c r="C122" s="148"/>
      <c r="D122" s="154" t="s">
        <v>241</v>
      </c>
      <c r="E122" s="150"/>
      <c r="F122" s="150"/>
      <c r="G122" s="150"/>
      <c r="H122" s="150"/>
      <c r="I122" s="150"/>
      <c r="J122" s="155"/>
      <c r="K122" s="149"/>
    </row>
    <row r="123" spans="3:11" ht="15" customHeight="1">
      <c r="C123" s="148"/>
      <c r="D123" s="183"/>
      <c r="E123" s="206" t="s">
        <v>210</v>
      </c>
      <c r="F123" s="184"/>
      <c r="G123" s="184"/>
      <c r="H123" s="184"/>
      <c r="I123" s="184"/>
      <c r="J123" s="185"/>
      <c r="K123" s="149"/>
    </row>
    <row r="124" spans="1:11" ht="24" customHeight="1">
      <c r="A124" s="127"/>
      <c r="B124" s="128"/>
      <c r="C124" s="103"/>
      <c r="D124" s="111" t="s">
        <v>246</v>
      </c>
      <c r="E124" s="94" t="s">
        <v>248</v>
      </c>
      <c r="F124" s="221">
        <f>SUM(G124:J124)</f>
        <v>0</v>
      </c>
      <c r="G124" s="221">
        <f>SUM(G125:G126)</f>
        <v>0</v>
      </c>
      <c r="H124" s="221">
        <f>SUM(H125:H126)</f>
        <v>0</v>
      </c>
      <c r="I124" s="221">
        <f>SUM(I125:I126)</f>
        <v>0</v>
      </c>
      <c r="J124" s="224">
        <f>SUM(J125:J126)</f>
        <v>0</v>
      </c>
      <c r="K124" s="104"/>
    </row>
    <row r="125" spans="1:11" s="172" customFormat="1" ht="15" customHeight="1" hidden="1">
      <c r="A125" s="147"/>
      <c r="B125" s="129"/>
      <c r="C125" s="148"/>
      <c r="D125" s="154" t="s">
        <v>247</v>
      </c>
      <c r="E125" s="150"/>
      <c r="F125" s="150"/>
      <c r="G125" s="150"/>
      <c r="H125" s="150"/>
      <c r="I125" s="150"/>
      <c r="J125" s="155"/>
      <c r="K125" s="149"/>
    </row>
    <row r="126" spans="1:11" s="172" customFormat="1" ht="15" customHeight="1">
      <c r="A126" s="147"/>
      <c r="B126" s="129"/>
      <c r="C126" s="148"/>
      <c r="D126" s="156"/>
      <c r="E126" s="206" t="s">
        <v>196</v>
      </c>
      <c r="F126" s="152"/>
      <c r="G126" s="152"/>
      <c r="H126" s="152"/>
      <c r="I126" s="152"/>
      <c r="J126" s="157"/>
      <c r="K126" s="149"/>
    </row>
    <row r="127" spans="1:11" ht="30" customHeight="1">
      <c r="A127" s="127"/>
      <c r="B127" s="128"/>
      <c r="C127" s="103"/>
      <c r="D127" s="111" t="s">
        <v>177</v>
      </c>
      <c r="E127" s="95" t="s">
        <v>152</v>
      </c>
      <c r="F127" s="221">
        <f>SUM(G127:I127)</f>
        <v>12.036423657987783</v>
      </c>
      <c r="G127" s="225">
        <f>SUM(G96:J96)</f>
        <v>6.0947814207650275</v>
      </c>
      <c r="H127" s="225">
        <f>SUM(G97:J97)</f>
        <v>0</v>
      </c>
      <c r="I127" s="225">
        <f>SUM(G98:J98)</f>
        <v>5.941642237222755</v>
      </c>
      <c r="J127" s="136"/>
      <c r="K127" s="104"/>
    </row>
    <row r="128" spans="1:11" ht="30" customHeight="1">
      <c r="A128" s="127"/>
      <c r="B128" s="128"/>
      <c r="C128" s="103"/>
      <c r="D128" s="111" t="s">
        <v>178</v>
      </c>
      <c r="E128" s="95" t="s">
        <v>151</v>
      </c>
      <c r="F128" s="221">
        <f aca="true" t="shared" si="5" ref="F128:F136">SUM(G128:J128)</f>
        <v>0</v>
      </c>
      <c r="G128" s="222"/>
      <c r="H128" s="222"/>
      <c r="I128" s="222"/>
      <c r="J128" s="223"/>
      <c r="K128" s="104"/>
    </row>
    <row r="129" spans="1:11" ht="9" customHeight="1">
      <c r="A129" s="127"/>
      <c r="B129" s="128"/>
      <c r="C129" s="103"/>
      <c r="D129" s="202"/>
      <c r="E129" s="203"/>
      <c r="F129" s="204"/>
      <c r="G129" s="205"/>
      <c r="H129" s="205"/>
      <c r="I129" s="205"/>
      <c r="J129" s="208"/>
      <c r="K129" s="104"/>
    </row>
    <row r="130" spans="1:11" ht="30" customHeight="1">
      <c r="A130" s="127"/>
      <c r="B130" s="128"/>
      <c r="C130" s="103"/>
      <c r="D130" s="111" t="s">
        <v>179</v>
      </c>
      <c r="E130" s="95" t="s">
        <v>153</v>
      </c>
      <c r="F130" s="221">
        <f>SUM(G130:J130)</f>
        <v>1.1838227258116363</v>
      </c>
      <c r="G130" s="225">
        <f>SUM(G131:G132)</f>
        <v>0.4972010607521697</v>
      </c>
      <c r="H130" s="225">
        <f>SUM(H131:H132)</f>
        <v>0</v>
      </c>
      <c r="I130" s="225">
        <f>SUM(I131:I132)</f>
        <v>0.6567166505946642</v>
      </c>
      <c r="J130" s="224">
        <f>SUM(J131:J132)</f>
        <v>0.029905014464802312</v>
      </c>
      <c r="K130" s="104"/>
    </row>
    <row r="131" spans="1:11" ht="24" customHeight="1">
      <c r="A131" s="127"/>
      <c r="B131" s="128"/>
      <c r="C131" s="103"/>
      <c r="D131" s="111" t="s">
        <v>182</v>
      </c>
      <c r="E131" s="94" t="s">
        <v>154</v>
      </c>
      <c r="F131" s="221">
        <f t="shared" si="5"/>
        <v>0</v>
      </c>
      <c r="G131" s="222"/>
      <c r="H131" s="222"/>
      <c r="I131" s="222"/>
      <c r="J131" s="223"/>
      <c r="K131" s="104"/>
    </row>
    <row r="132" spans="1:11" ht="24" customHeight="1">
      <c r="A132" s="127"/>
      <c r="B132" s="128"/>
      <c r="C132" s="103"/>
      <c r="D132" s="111" t="s">
        <v>240</v>
      </c>
      <c r="E132" s="96" t="s">
        <v>155</v>
      </c>
      <c r="F132" s="221">
        <f t="shared" si="5"/>
        <v>1.1838227258116363</v>
      </c>
      <c r="G132" s="222">
        <v>0.4972010607521697</v>
      </c>
      <c r="H132" s="222"/>
      <c r="I132" s="222">
        <v>0.6567166505946642</v>
      </c>
      <c r="J132" s="222">
        <v>0.029905014464802312</v>
      </c>
      <c r="K132" s="104"/>
    </row>
    <row r="133" spans="1:11" ht="9" customHeight="1">
      <c r="A133" s="127"/>
      <c r="B133" s="128"/>
      <c r="C133" s="103"/>
      <c r="D133" s="202"/>
      <c r="E133" s="203"/>
      <c r="F133" s="204"/>
      <c r="G133" s="205"/>
      <c r="H133" s="205"/>
      <c r="I133" s="205"/>
      <c r="J133" s="208"/>
      <c r="K133" s="104"/>
    </row>
    <row r="134" spans="1:11" ht="30" customHeight="1">
      <c r="A134" s="127"/>
      <c r="B134" s="128"/>
      <c r="C134" s="103"/>
      <c r="D134" s="111" t="s">
        <v>180</v>
      </c>
      <c r="E134" s="95" t="s">
        <v>156</v>
      </c>
      <c r="F134" s="221">
        <f t="shared" si="5"/>
        <v>0</v>
      </c>
      <c r="G134" s="222"/>
      <c r="H134" s="222"/>
      <c r="I134" s="222"/>
      <c r="J134" s="223"/>
      <c r="K134" s="104"/>
    </row>
    <row r="135" spans="1:11" ht="30" customHeight="1">
      <c r="A135" s="127"/>
      <c r="B135" s="128"/>
      <c r="C135" s="103"/>
      <c r="D135" s="111" t="s">
        <v>181</v>
      </c>
      <c r="E135" s="95" t="s">
        <v>157</v>
      </c>
      <c r="F135" s="221">
        <f t="shared" si="5"/>
        <v>0</v>
      </c>
      <c r="G135" s="222"/>
      <c r="H135" s="222"/>
      <c r="I135" s="222"/>
      <c r="J135" s="223"/>
      <c r="K135" s="104"/>
    </row>
    <row r="136" spans="1:11" ht="30" customHeight="1" thickBot="1">
      <c r="A136" s="127"/>
      <c r="B136" s="128"/>
      <c r="C136" s="103"/>
      <c r="D136" s="139" t="s">
        <v>183</v>
      </c>
      <c r="E136" s="140" t="s">
        <v>2</v>
      </c>
      <c r="F136" s="230">
        <f t="shared" si="5"/>
        <v>5.030698080332741E-16</v>
      </c>
      <c r="G136" s="231">
        <f>G78-G100-G127-G128-G130+G134-G135</f>
        <v>2.7755575615628914E-16</v>
      </c>
      <c r="H136" s="231">
        <f>H78+H95-H100-H127-H128-H130+H134-H135</f>
        <v>0</v>
      </c>
      <c r="I136" s="231">
        <f>I78+I95-I100-I127-I128-I130+I134-I135</f>
        <v>3.1086244689504383E-15</v>
      </c>
      <c r="J136" s="232">
        <f>J78+J95-J100-J128-J130+J134-J135</f>
        <v>-2.8831104170734534E-15</v>
      </c>
      <c r="K136" s="104"/>
    </row>
    <row r="137" spans="1:11" ht="18" customHeight="1" thickBot="1">
      <c r="A137" s="127"/>
      <c r="B137" s="128"/>
      <c r="C137" s="103"/>
      <c r="D137" s="281" t="s">
        <v>185</v>
      </c>
      <c r="E137" s="282"/>
      <c r="F137" s="282"/>
      <c r="G137" s="282"/>
      <c r="H137" s="282"/>
      <c r="I137" s="282"/>
      <c r="J137" s="283"/>
      <c r="K137" s="104"/>
    </row>
    <row r="138" spans="1:11" ht="30" customHeight="1">
      <c r="A138" s="127"/>
      <c r="B138" s="128"/>
      <c r="C138" s="103"/>
      <c r="D138" s="141" t="s">
        <v>138</v>
      </c>
      <c r="E138" s="142" t="s">
        <v>160</v>
      </c>
      <c r="F138" s="233">
        <f>SUM(G138:J138)</f>
        <v>19.265</v>
      </c>
      <c r="G138" s="222">
        <v>11.429</v>
      </c>
      <c r="H138" s="222"/>
      <c r="I138" s="222">
        <v>7.808</v>
      </c>
      <c r="J138" s="222">
        <v>0.028</v>
      </c>
      <c r="K138" s="104"/>
    </row>
    <row r="139" spans="1:11" ht="30" customHeight="1" thickBot="1">
      <c r="A139" s="127"/>
      <c r="B139" s="128"/>
      <c r="C139" s="103"/>
      <c r="D139" s="139" t="s">
        <v>137</v>
      </c>
      <c r="E139" s="143" t="s">
        <v>161</v>
      </c>
      <c r="F139" s="231">
        <f>SUM(G139:J139)</f>
        <v>0</v>
      </c>
      <c r="G139" s="222"/>
      <c r="H139" s="222"/>
      <c r="I139" s="222"/>
      <c r="J139" s="223"/>
      <c r="K139" s="104"/>
    </row>
    <row r="140" spans="1:11" ht="18" customHeight="1" thickBot="1">
      <c r="A140" s="127"/>
      <c r="B140" s="128"/>
      <c r="C140" s="103"/>
      <c r="D140" s="275" t="s">
        <v>205</v>
      </c>
      <c r="E140" s="276"/>
      <c r="F140" s="276"/>
      <c r="G140" s="276"/>
      <c r="H140" s="276"/>
      <c r="I140" s="276"/>
      <c r="J140" s="277"/>
      <c r="K140" s="104"/>
    </row>
    <row r="141" spans="1:11" ht="30" customHeight="1">
      <c r="A141" s="127"/>
      <c r="B141" s="128"/>
      <c r="C141" s="103"/>
      <c r="D141" s="134" t="s">
        <v>138</v>
      </c>
      <c r="E141" s="174" t="s">
        <v>15</v>
      </c>
      <c r="F141" s="219">
        <f>SUM(G141:J141)</f>
        <v>92036.72106000001</v>
      </c>
      <c r="G141" s="234">
        <f>SUM(G142,G148,G151)</f>
        <v>564.57028</v>
      </c>
      <c r="H141" s="234">
        <f>SUM(H142,H148,H151)</f>
        <v>0</v>
      </c>
      <c r="I141" s="234">
        <f>SUM(I142,I148,I151)</f>
        <v>65158.706340000004</v>
      </c>
      <c r="J141" s="235">
        <f>SUM(J142,J148,J151)</f>
        <v>26313.44444</v>
      </c>
      <c r="K141" s="104"/>
    </row>
    <row r="142" spans="1:11" s="172" customFormat="1" ht="24" customHeight="1">
      <c r="A142" s="147"/>
      <c r="B142" s="129"/>
      <c r="C142" s="148"/>
      <c r="D142" s="111" t="s">
        <v>166</v>
      </c>
      <c r="E142" s="175" t="s">
        <v>206</v>
      </c>
      <c r="F142" s="225">
        <f>SUM(G142:J142)</f>
        <v>92036.72106000001</v>
      </c>
      <c r="G142" s="225">
        <f>SUM(G143:G147)</f>
        <v>564.57028</v>
      </c>
      <c r="H142" s="225">
        <f>SUM(H143:H147)</f>
        <v>0</v>
      </c>
      <c r="I142" s="225">
        <f>SUM(I143:I147)</f>
        <v>65158.706340000004</v>
      </c>
      <c r="J142" s="224">
        <f>SUM(J143:J147)</f>
        <v>26313.44444</v>
      </c>
      <c r="K142" s="149"/>
    </row>
    <row r="143" spans="1:11" s="172" customFormat="1" ht="15" customHeight="1" hidden="1">
      <c r="A143" s="147"/>
      <c r="B143" s="129"/>
      <c r="C143" s="148"/>
      <c r="D143" s="154" t="s">
        <v>211</v>
      </c>
      <c r="E143" s="150"/>
      <c r="F143" s="150"/>
      <c r="G143" s="150"/>
      <c r="H143" s="150"/>
      <c r="I143" s="150"/>
      <c r="J143" s="155"/>
      <c r="K143" s="149"/>
    </row>
    <row r="144" spans="1:11" s="172" customFormat="1" ht="15" customHeight="1">
      <c r="A144" s="147"/>
      <c r="B144" s="129"/>
      <c r="C144" s="236" t="s">
        <v>812</v>
      </c>
      <c r="D144" s="111" t="s">
        <v>838</v>
      </c>
      <c r="E144" s="153" t="s">
        <v>737</v>
      </c>
      <c r="F144" s="221">
        <f>SUM(G144:J144)</f>
        <v>66392.16819</v>
      </c>
      <c r="G144" s="222">
        <v>564.57028</v>
      </c>
      <c r="H144" s="222"/>
      <c r="I144" s="222">
        <v>50360.097480000004</v>
      </c>
      <c r="J144" s="223">
        <v>15467.50043</v>
      </c>
      <c r="K144" s="149"/>
    </row>
    <row r="145" spans="1:11" s="172" customFormat="1" ht="15" customHeight="1">
      <c r="A145" s="147"/>
      <c r="B145" s="129"/>
      <c r="C145" s="236" t="s">
        <v>812</v>
      </c>
      <c r="D145" s="111" t="s">
        <v>839</v>
      </c>
      <c r="E145" s="153" t="s">
        <v>362</v>
      </c>
      <c r="F145" s="221">
        <f>SUM(G145:J145)</f>
        <v>25600.31745</v>
      </c>
      <c r="G145" s="222"/>
      <c r="H145" s="222"/>
      <c r="I145" s="222">
        <v>14754.37344</v>
      </c>
      <c r="J145" s="223">
        <v>10845.94401</v>
      </c>
      <c r="K145" s="149"/>
    </row>
    <row r="146" spans="1:11" s="172" customFormat="1" ht="15" customHeight="1">
      <c r="A146" s="147"/>
      <c r="B146" s="129"/>
      <c r="C146" s="236" t="s">
        <v>812</v>
      </c>
      <c r="D146" s="111" t="s">
        <v>847</v>
      </c>
      <c r="E146" s="153" t="s">
        <v>759</v>
      </c>
      <c r="F146" s="221">
        <f>SUM(G146:J146)</f>
        <v>44.23542</v>
      </c>
      <c r="G146" s="222"/>
      <c r="H146" s="222"/>
      <c r="I146" s="222">
        <v>44.23542</v>
      </c>
      <c r="J146" s="223"/>
      <c r="K146" s="149"/>
    </row>
    <row r="147" spans="1:11" s="172" customFormat="1" ht="15" customHeight="1">
      <c r="A147" s="147"/>
      <c r="B147" s="129"/>
      <c r="C147" s="148"/>
      <c r="D147" s="156"/>
      <c r="E147" s="146" t="s">
        <v>197</v>
      </c>
      <c r="F147" s="152"/>
      <c r="G147" s="152"/>
      <c r="H147" s="152"/>
      <c r="I147" s="152"/>
      <c r="J147" s="157"/>
      <c r="K147" s="149"/>
    </row>
    <row r="148" spans="1:11" ht="24" customHeight="1">
      <c r="A148" s="128"/>
      <c r="B148" s="128"/>
      <c r="C148" s="103"/>
      <c r="D148" s="111" t="s">
        <v>167</v>
      </c>
      <c r="E148" s="175" t="s">
        <v>213</v>
      </c>
      <c r="F148" s="225">
        <f>SUM(G148:J148)</f>
        <v>0</v>
      </c>
      <c r="G148" s="225">
        <f>SUM(G149:G150)</f>
        <v>0</v>
      </c>
      <c r="H148" s="225">
        <f>SUM(H149:H150)</f>
        <v>0</v>
      </c>
      <c r="I148" s="225">
        <f>SUM(I149:I150)</f>
        <v>0</v>
      </c>
      <c r="J148" s="224">
        <f>SUM(J149:J150)</f>
        <v>0</v>
      </c>
      <c r="K148" s="104"/>
    </row>
    <row r="149" spans="1:11" s="172" customFormat="1" ht="15" customHeight="1" hidden="1">
      <c r="A149" s="147" t="s">
        <v>212</v>
      </c>
      <c r="B149" s="129"/>
      <c r="C149" s="148"/>
      <c r="D149" s="154" t="s">
        <v>189</v>
      </c>
      <c r="E149" s="150"/>
      <c r="F149" s="150"/>
      <c r="G149" s="150"/>
      <c r="H149" s="150"/>
      <c r="I149" s="150"/>
      <c r="J149" s="155"/>
      <c r="K149" s="149"/>
    </row>
    <row r="150" spans="1:11" s="172" customFormat="1" ht="15" customHeight="1">
      <c r="A150" s="147"/>
      <c r="B150" s="129"/>
      <c r="C150" s="148"/>
      <c r="D150" s="176"/>
      <c r="E150" s="146" t="s">
        <v>196</v>
      </c>
      <c r="F150" s="177"/>
      <c r="G150" s="177"/>
      <c r="H150" s="177"/>
      <c r="I150" s="177"/>
      <c r="J150" s="178"/>
      <c r="K150" s="149"/>
    </row>
    <row r="151" spans="1:11" s="172" customFormat="1" ht="24" customHeight="1">
      <c r="A151" s="147"/>
      <c r="B151" s="129"/>
      <c r="C151" s="148"/>
      <c r="D151" s="111" t="s">
        <v>168</v>
      </c>
      <c r="E151" s="175" t="s">
        <v>207</v>
      </c>
      <c r="F151" s="225">
        <f>SUM(G151:J151)</f>
        <v>0</v>
      </c>
      <c r="G151" s="225">
        <f>SUM(G152:G153)</f>
        <v>0</v>
      </c>
      <c r="H151" s="225">
        <f>SUM(H152:H153)</f>
        <v>0</v>
      </c>
      <c r="I151" s="225">
        <f>SUM(I152:I153)</f>
        <v>0</v>
      </c>
      <c r="J151" s="224">
        <f>SUM(J152:J153)</f>
        <v>0</v>
      </c>
      <c r="K151" s="149"/>
    </row>
    <row r="152" spans="1:11" s="172" customFormat="1" ht="15" customHeight="1" hidden="1">
      <c r="A152" s="147"/>
      <c r="B152" s="129"/>
      <c r="C152" s="148"/>
      <c r="D152" s="154" t="s">
        <v>190</v>
      </c>
      <c r="E152" s="150"/>
      <c r="F152" s="150"/>
      <c r="G152" s="150"/>
      <c r="H152" s="150"/>
      <c r="I152" s="150"/>
      <c r="J152" s="155"/>
      <c r="K152" s="149"/>
    </row>
    <row r="153" spans="1:11" s="172" customFormat="1" ht="15" customHeight="1" thickBot="1">
      <c r="A153" s="129"/>
      <c r="B153" s="129"/>
      <c r="C153" s="148"/>
      <c r="D153" s="179"/>
      <c r="E153" s="146" t="s">
        <v>210</v>
      </c>
      <c r="F153" s="180"/>
      <c r="G153" s="180"/>
      <c r="H153" s="180"/>
      <c r="I153" s="180"/>
      <c r="J153" s="181"/>
      <c r="K153" s="149"/>
    </row>
    <row r="154" spans="1:11" s="172" customFormat="1" ht="18" customHeight="1" thickBot="1">
      <c r="A154" s="129"/>
      <c r="B154" s="129"/>
      <c r="C154" s="148"/>
      <c r="D154" s="275" t="s">
        <v>208</v>
      </c>
      <c r="E154" s="276"/>
      <c r="F154" s="276"/>
      <c r="G154" s="276"/>
      <c r="H154" s="276"/>
      <c r="I154" s="276"/>
      <c r="J154" s="277"/>
      <c r="K154" s="149"/>
    </row>
    <row r="155" spans="1:11" s="172" customFormat="1" ht="24" customHeight="1">
      <c r="A155" s="129"/>
      <c r="B155" s="129"/>
      <c r="C155" s="148"/>
      <c r="D155" s="111" t="s">
        <v>138</v>
      </c>
      <c r="E155" s="144" t="s">
        <v>141</v>
      </c>
      <c r="F155" s="225">
        <f>SUM(G155:J155)</f>
        <v>31775.885845499997</v>
      </c>
      <c r="G155" s="221">
        <f>SUM(G156:G158)</f>
        <v>18396.34008875</v>
      </c>
      <c r="H155" s="221">
        <f>SUM(H156:H158)</f>
        <v>0</v>
      </c>
      <c r="I155" s="221">
        <f>SUM(I156:I158)</f>
        <v>13293.0260355</v>
      </c>
      <c r="J155" s="224">
        <f>SUM(J156:J158)</f>
        <v>86.51972125</v>
      </c>
      <c r="K155" s="149"/>
    </row>
    <row r="156" spans="1:11" s="172" customFormat="1" ht="15" customHeight="1" hidden="1">
      <c r="A156" s="147"/>
      <c r="B156" s="129"/>
      <c r="C156" s="148"/>
      <c r="D156" s="154" t="s">
        <v>194</v>
      </c>
      <c r="E156" s="150"/>
      <c r="F156" s="150"/>
      <c r="G156" s="150"/>
      <c r="H156" s="150"/>
      <c r="I156" s="150"/>
      <c r="J156" s="155"/>
      <c r="K156" s="149"/>
    </row>
    <row r="157" spans="1:11" s="172" customFormat="1" ht="15" customHeight="1">
      <c r="A157" s="147"/>
      <c r="B157" s="129"/>
      <c r="C157" s="236" t="s">
        <v>812</v>
      </c>
      <c r="D157" s="111" t="s">
        <v>166</v>
      </c>
      <c r="E157" s="153" t="s">
        <v>780</v>
      </c>
      <c r="F157" s="221">
        <f>SUM(G157:J157)</f>
        <v>31775.885845499997</v>
      </c>
      <c r="G157" s="222">
        <v>18396.34008875</v>
      </c>
      <c r="H157" s="222"/>
      <c r="I157" s="222">
        <v>13293.0260355</v>
      </c>
      <c r="J157" s="222">
        <v>86.51972125</v>
      </c>
      <c r="K157" s="149"/>
    </row>
    <row r="158" spans="1:11" s="172" customFormat="1" ht="15" customHeight="1" thickBot="1">
      <c r="A158" s="129"/>
      <c r="B158" s="129"/>
      <c r="C158" s="148"/>
      <c r="D158" s="176"/>
      <c r="E158" s="146" t="s">
        <v>237</v>
      </c>
      <c r="F158" s="177"/>
      <c r="G158" s="177"/>
      <c r="H158" s="177"/>
      <c r="I158" s="177"/>
      <c r="J158" s="178"/>
      <c r="K158" s="149"/>
    </row>
    <row r="159" spans="1:11" ht="18" customHeight="1" thickBot="1">
      <c r="A159" s="128"/>
      <c r="B159" s="168"/>
      <c r="C159" s="148"/>
      <c r="D159" s="275" t="s">
        <v>209</v>
      </c>
      <c r="E159" s="276"/>
      <c r="F159" s="276"/>
      <c r="G159" s="276"/>
      <c r="H159" s="276"/>
      <c r="I159" s="276"/>
      <c r="J159" s="277"/>
      <c r="K159" s="149"/>
    </row>
    <row r="160" spans="3:11" ht="30" customHeight="1">
      <c r="C160" s="148"/>
      <c r="D160" s="134" t="s">
        <v>138</v>
      </c>
      <c r="E160" s="182" t="s">
        <v>184</v>
      </c>
      <c r="F160" s="219">
        <f>SUM(G160:J160)</f>
        <v>17865.2347117</v>
      </c>
      <c r="G160" s="218">
        <f>SUM(G161,G167,G170)</f>
        <v>7575.62297</v>
      </c>
      <c r="H160" s="218">
        <f>SUM(H161,H167,H170)</f>
        <v>0</v>
      </c>
      <c r="I160" s="218">
        <f>SUM(I161,I167,I170)</f>
        <v>9840.0113417</v>
      </c>
      <c r="J160" s="220">
        <f>SUM(J161,J167,J170)</f>
        <v>449.60040000000004</v>
      </c>
      <c r="K160" s="149"/>
    </row>
    <row r="161" spans="3:11" ht="24" customHeight="1">
      <c r="C161" s="148"/>
      <c r="D161" s="111" t="s">
        <v>166</v>
      </c>
      <c r="E161" s="175" t="s">
        <v>206</v>
      </c>
      <c r="F161" s="225">
        <f>SUM(G161:J161)</f>
        <v>17865.2347117</v>
      </c>
      <c r="G161" s="225">
        <f>SUM(G162:G166)</f>
        <v>7575.62297</v>
      </c>
      <c r="H161" s="225">
        <f>SUM(H162:H166)</f>
        <v>0</v>
      </c>
      <c r="I161" s="225">
        <f>SUM(I162:I166)</f>
        <v>9840.0113417</v>
      </c>
      <c r="J161" s="224">
        <f>SUM(J162:J166)</f>
        <v>449.60040000000004</v>
      </c>
      <c r="K161" s="149"/>
    </row>
    <row r="162" spans="1:11" s="172" customFormat="1" ht="15" customHeight="1" hidden="1">
      <c r="A162" s="147"/>
      <c r="B162" s="129"/>
      <c r="C162" s="148"/>
      <c r="D162" s="154" t="s">
        <v>211</v>
      </c>
      <c r="E162" s="150"/>
      <c r="F162" s="150"/>
      <c r="G162" s="150"/>
      <c r="H162" s="150"/>
      <c r="I162" s="150"/>
      <c r="J162" s="155"/>
      <c r="K162" s="149"/>
    </row>
    <row r="163" spans="1:11" s="172" customFormat="1" ht="15" customHeight="1">
      <c r="A163" s="147"/>
      <c r="B163" s="129"/>
      <c r="C163" s="237" t="s">
        <v>812</v>
      </c>
      <c r="D163" s="111" t="s">
        <v>838</v>
      </c>
      <c r="E163" s="238" t="str">
        <f>IF('46 - передача'!$E$144="","",'46 - передача'!$E$144)</f>
        <v>АО "Газпром энергосбыт Тюмень"</v>
      </c>
      <c r="F163" s="221">
        <f>SUM(G163:J163)</f>
        <v>17415.6343117</v>
      </c>
      <c r="G163" s="222">
        <v>7575.62297</v>
      </c>
      <c r="H163" s="222"/>
      <c r="I163" s="222">
        <v>9840.0113417</v>
      </c>
      <c r="J163" s="223"/>
      <c r="K163" s="149"/>
    </row>
    <row r="164" spans="1:11" s="172" customFormat="1" ht="15" customHeight="1">
      <c r="A164" s="147"/>
      <c r="B164" s="129"/>
      <c r="C164" s="237" t="s">
        <v>812</v>
      </c>
      <c r="D164" s="111" t="s">
        <v>839</v>
      </c>
      <c r="E164" s="238" t="str">
        <f>IF('46 - передача'!$E$145="","",'46 - передача'!$E$145)</f>
        <v>АО "Энергосбытовая компания "Восток"</v>
      </c>
      <c r="F164" s="221">
        <f>SUM(G164:J164)</f>
        <v>449.60040000000004</v>
      </c>
      <c r="G164" s="222"/>
      <c r="H164" s="222"/>
      <c r="I164" s="222"/>
      <c r="J164" s="223">
        <v>449.60040000000004</v>
      </c>
      <c r="K164" s="149"/>
    </row>
    <row r="165" spans="1:11" s="172" customFormat="1" ht="15" customHeight="1">
      <c r="A165" s="147"/>
      <c r="B165" s="129"/>
      <c r="C165" s="237" t="s">
        <v>812</v>
      </c>
      <c r="D165" s="111" t="s">
        <v>847</v>
      </c>
      <c r="E165" s="238" t="str">
        <f>IF('46 - передача'!$E$146="","",'46 - передача'!$E$146)</f>
        <v>ООО "ПрофСервисТрейд"</v>
      </c>
      <c r="F165" s="221">
        <f>SUM(G165:J165)</f>
        <v>0</v>
      </c>
      <c r="G165" s="222"/>
      <c r="H165" s="222"/>
      <c r="I165" s="222"/>
      <c r="J165" s="223"/>
      <c r="K165" s="149"/>
    </row>
    <row r="166" spans="3:11" ht="15" customHeight="1">
      <c r="C166" s="148"/>
      <c r="D166" s="156"/>
      <c r="E166" s="206" t="s">
        <v>197</v>
      </c>
      <c r="F166" s="152"/>
      <c r="G166" s="152"/>
      <c r="H166" s="152"/>
      <c r="I166" s="152"/>
      <c r="J166" s="157"/>
      <c r="K166" s="149"/>
    </row>
    <row r="167" spans="3:11" ht="24" customHeight="1">
      <c r="C167" s="148"/>
      <c r="D167" s="111" t="s">
        <v>167</v>
      </c>
      <c r="E167" s="175" t="s">
        <v>213</v>
      </c>
      <c r="F167" s="225">
        <f>SUM(G167:J167)</f>
        <v>0</v>
      </c>
      <c r="G167" s="225">
        <f>SUM(G168:G169)</f>
        <v>0</v>
      </c>
      <c r="H167" s="225">
        <f>SUM(H168:H169)</f>
        <v>0</v>
      </c>
      <c r="I167" s="225">
        <f>SUM(I168:I169)</f>
        <v>0</v>
      </c>
      <c r="J167" s="224">
        <f>SUM(J168:J169)</f>
        <v>0</v>
      </c>
      <c r="K167" s="149"/>
    </row>
    <row r="168" spans="1:11" s="172" customFormat="1" ht="15" customHeight="1" hidden="1">
      <c r="A168" s="147"/>
      <c r="B168" s="129"/>
      <c r="C168" s="148"/>
      <c r="D168" s="154" t="s">
        <v>189</v>
      </c>
      <c r="E168" s="150"/>
      <c r="F168" s="150"/>
      <c r="G168" s="150"/>
      <c r="H168" s="150"/>
      <c r="I168" s="150"/>
      <c r="J168" s="155"/>
      <c r="K168" s="149"/>
    </row>
    <row r="169" spans="3:11" ht="15" customHeight="1">
      <c r="C169" s="148"/>
      <c r="D169" s="176"/>
      <c r="E169" s="206" t="s">
        <v>196</v>
      </c>
      <c r="F169" s="177"/>
      <c r="G169" s="177"/>
      <c r="H169" s="177"/>
      <c r="I169" s="177"/>
      <c r="J169" s="178"/>
      <c r="K169" s="149"/>
    </row>
    <row r="170" spans="3:11" ht="24" customHeight="1">
      <c r="C170" s="148"/>
      <c r="D170" s="111" t="s">
        <v>168</v>
      </c>
      <c r="E170" s="175" t="s">
        <v>207</v>
      </c>
      <c r="F170" s="225">
        <f>SUM(G170:J170)</f>
        <v>0</v>
      </c>
      <c r="G170" s="225">
        <f>SUM(G171:G172)</f>
        <v>0</v>
      </c>
      <c r="H170" s="225">
        <f>SUM(H171:H172)</f>
        <v>0</v>
      </c>
      <c r="I170" s="225">
        <f>SUM(I171:I172)</f>
        <v>0</v>
      </c>
      <c r="J170" s="224">
        <f>SUM(J171:J172)</f>
        <v>0</v>
      </c>
      <c r="K170" s="149"/>
    </row>
    <row r="171" spans="1:11" s="172" customFormat="1" ht="15" customHeight="1" hidden="1">
      <c r="A171" s="147"/>
      <c r="B171" s="129"/>
      <c r="C171" s="148"/>
      <c r="D171" s="154" t="s">
        <v>190</v>
      </c>
      <c r="E171" s="150"/>
      <c r="F171" s="150"/>
      <c r="G171" s="150"/>
      <c r="H171" s="150"/>
      <c r="I171" s="150"/>
      <c r="J171" s="155"/>
      <c r="K171" s="149"/>
    </row>
    <row r="172" spans="3:11" ht="15" customHeight="1">
      <c r="C172" s="148"/>
      <c r="D172" s="183"/>
      <c r="E172" s="206" t="s">
        <v>210</v>
      </c>
      <c r="F172" s="184"/>
      <c r="G172" s="184"/>
      <c r="H172" s="184"/>
      <c r="I172" s="184"/>
      <c r="J172" s="185"/>
      <c r="K172" s="149"/>
    </row>
    <row r="173" spans="1:11" ht="9" customHeight="1">
      <c r="A173" s="127"/>
      <c r="B173" s="128"/>
      <c r="C173" s="103"/>
      <c r="D173" s="202"/>
      <c r="E173" s="203"/>
      <c r="F173" s="204"/>
      <c r="G173" s="205"/>
      <c r="H173" s="205"/>
      <c r="I173" s="205"/>
      <c r="J173" s="208"/>
      <c r="K173" s="104"/>
    </row>
    <row r="174" spans="3:11" ht="30" customHeight="1">
      <c r="C174" s="148"/>
      <c r="D174" s="111" t="s">
        <v>137</v>
      </c>
      <c r="E174" s="144" t="s">
        <v>202</v>
      </c>
      <c r="F174" s="225">
        <f>SUM(G174:J174)</f>
        <v>31775.885845499997</v>
      </c>
      <c r="G174" s="225">
        <f>SUM(G175:G177)</f>
        <v>18396.34008875</v>
      </c>
      <c r="H174" s="225">
        <f>SUM(H175:H177)</f>
        <v>0</v>
      </c>
      <c r="I174" s="225">
        <f>SUM(I175:I177)</f>
        <v>13293.0260355</v>
      </c>
      <c r="J174" s="224">
        <f>SUM(J175:J177)</f>
        <v>86.51972125</v>
      </c>
      <c r="K174" s="149"/>
    </row>
    <row r="175" spans="1:11" s="172" customFormat="1" ht="15" customHeight="1" hidden="1">
      <c r="A175" s="147"/>
      <c r="B175" s="129"/>
      <c r="C175" s="148"/>
      <c r="D175" s="154" t="s">
        <v>201</v>
      </c>
      <c r="E175" s="150"/>
      <c r="F175" s="150"/>
      <c r="G175" s="150"/>
      <c r="H175" s="150"/>
      <c r="I175" s="150"/>
      <c r="J175" s="155"/>
      <c r="K175" s="149"/>
    </row>
    <row r="176" spans="1:11" s="172" customFormat="1" ht="15" customHeight="1">
      <c r="A176" s="147"/>
      <c r="B176" s="129"/>
      <c r="C176" s="237" t="s">
        <v>812</v>
      </c>
      <c r="D176" s="111" t="s">
        <v>169</v>
      </c>
      <c r="E176" s="238" t="str">
        <f>IF('46 - передача'!$E$157="","",'46 - передача'!$E$157)</f>
        <v>АО "Россети Тюмень"</v>
      </c>
      <c r="F176" s="221">
        <f>SUM(G176:J176)</f>
        <v>31775.885845499997</v>
      </c>
      <c r="G176" s="222">
        <v>18396.34008875</v>
      </c>
      <c r="H176" s="222"/>
      <c r="I176" s="222">
        <v>13293.0260355</v>
      </c>
      <c r="J176" s="222">
        <v>86.51972125</v>
      </c>
      <c r="K176" s="149"/>
    </row>
    <row r="177" spans="3:11" ht="15" customHeight="1" thickBot="1">
      <c r="C177" s="148"/>
      <c r="D177" s="179"/>
      <c r="E177" s="209" t="s">
        <v>237</v>
      </c>
      <c r="F177" s="180"/>
      <c r="G177" s="180"/>
      <c r="H177" s="180"/>
      <c r="I177" s="180"/>
      <c r="J177" s="181"/>
      <c r="K177" s="149"/>
    </row>
    <row r="178" spans="3:11" ht="11.25">
      <c r="C178" s="191"/>
      <c r="D178" s="192"/>
      <c r="E178" s="193"/>
      <c r="F178" s="194"/>
      <c r="G178" s="194"/>
      <c r="H178" s="194"/>
      <c r="I178" s="194"/>
      <c r="J178" s="194"/>
      <c r="K178" s="195"/>
    </row>
  </sheetData>
  <sheetProtection password="FA9C" sheet="1" objects="1" scenarios="1" formatColumns="0" formatRows="0"/>
  <mergeCells count="7">
    <mergeCell ref="D154:J154"/>
    <mergeCell ref="D159:J159"/>
    <mergeCell ref="D9:J9"/>
    <mergeCell ref="D137:J137"/>
    <mergeCell ref="D140:J140"/>
    <mergeCell ref="D17:J17"/>
    <mergeCell ref="D77:J77"/>
  </mergeCells>
  <dataValidations count="5">
    <dataValidation type="decimal" allowBlank="1" showInputMessage="1" showErrorMessage="1" errorTitle="Внимание" error="Допускается ввод только действительных чисел!" sqref="J173 G138:J139 J129 G128:J128 G131:J132 G134:J135 J133 G19:J19 G34:J34 H36:J36 J38:J39 I37:J37 J69 J73 G79:J79 G68:J68 G71:J72 G74:J75 G94:J94 J99 G95 G96:J98 G176:J176 G22:J29 G82:J89 G109:J116 G43:J45 G49:J56 G103:J105 G144:J146 G157:J157 G163:J165">
      <formula1>-999999999999999000000000</formula1>
      <formula2>9.99999999999999E+23</formula2>
    </dataValidation>
    <dataValidation type="decimal" allowBlank="1" showInputMessage="1" showErrorMessage="1" sqref="G173:I173 G133:I133 G129:I129 I38:I39 H37:H39 G35:G39 G69:I69 G73:I73 G99:I99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7 E22:E29 E49:E56">
      <formula1>tso_name</formula1>
    </dataValidation>
    <dataValidation type="list" allowBlank="1" showInputMessage="1" showErrorMessage="1" errorTitle="Внимание" error="Выберите значение из предложенного списка!" sqref="E43:E45 E144:E146">
      <formula1>sbwt_name</formula1>
    </dataValidation>
  </dataValidations>
  <hyperlinks>
    <hyperlink ref="E30" location="'46 - передача'!A1" tooltip="Добавить сетевую компанию" display="Добавить сетевую компанию"/>
    <hyperlink ref="E33" location="'46 - передача'!A1" tooltip="Добавить генерирующую компанию" display="Добавить генерирующую компанию"/>
    <hyperlink ref="E57" location="'46 - передача'!A1" tooltip="Добавить сетевую компанию" display="Добавить сетевую компанию"/>
    <hyperlink ref="E60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0" location="'46 - передача'!A1" tooltip="Добавить сетевую компанию" display="Добавить сетевую компанию"/>
    <hyperlink ref="E153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6" location="'46 - передача'!A1" tooltip="Добавить сбытовую компанию" display="Добавить сбытовую компанию"/>
    <hyperlink ref="E63" location="'46 - передача'!A1" tooltip="Добавить другую организацию" display="Добавить другую организацию"/>
    <hyperlink ref="E66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54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57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  <hyperlink ref="C28" location="'46 - передача'!$A$1" tooltip="Удалить" display="Удалить"/>
    <hyperlink ref="C29" location="'46 - передача'!$A$1" tooltip="Удалить" display="Удалить"/>
    <hyperlink ref="C55" location="'46 - передача'!$A$1" tooltip="Удалить" display="Удалить"/>
    <hyperlink ref="C56" location="'46 - передача'!$A$1" tooltip="Удалить" display="Удалить"/>
    <hyperlink ref="C45" location="'46 - передача'!$A$1" tooltip="Удалить" display="Удалить"/>
    <hyperlink ref="C146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702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703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704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705</v>
      </c>
      <c r="D5" s="74" t="s">
        <v>6</v>
      </c>
    </row>
    <row r="6" spans="1:4" ht="11.25">
      <c r="A6" s="18" t="s">
        <v>44</v>
      </c>
      <c r="C6" s="73" t="s">
        <v>706</v>
      </c>
      <c r="D6" s="74" t="s">
        <v>7</v>
      </c>
    </row>
    <row r="7" spans="1:4" ht="11.25">
      <c r="A7" s="18" t="s">
        <v>45</v>
      </c>
      <c r="C7" s="73" t="s">
        <v>707</v>
      </c>
      <c r="D7" s="74" t="s">
        <v>8</v>
      </c>
    </row>
    <row r="8" spans="1:7" ht="11.25">
      <c r="A8" s="18" t="s">
        <v>46</v>
      </c>
      <c r="C8" s="73" t="s">
        <v>708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709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710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711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712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713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716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717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718</v>
      </c>
      <c r="B5" s="89" t="s">
        <v>719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720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721</v>
      </c>
      <c r="B7" s="89" t="s">
        <v>299</v>
      </c>
      <c r="C7" s="89" t="s">
        <v>722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723</v>
      </c>
      <c r="B9" s="89" t="s">
        <v>724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631</v>
      </c>
      <c r="B15" s="89" t="s">
        <v>312</v>
      </c>
      <c r="C15" s="89" t="s">
        <v>632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633</v>
      </c>
      <c r="B16" s="89" t="s">
        <v>312</v>
      </c>
      <c r="C16" s="89" t="s">
        <v>634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516</v>
      </c>
      <c r="B17" s="89" t="s">
        <v>517</v>
      </c>
      <c r="C17" s="89" t="s">
        <v>725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726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727</v>
      </c>
      <c r="B23" s="89" t="s">
        <v>728</v>
      </c>
      <c r="C23" s="89" t="s">
        <v>729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730</v>
      </c>
      <c r="B27" s="89" t="s">
        <v>731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635</v>
      </c>
      <c r="B29" s="89" t="s">
        <v>636</v>
      </c>
      <c r="C29" s="89" t="s">
        <v>637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638</v>
      </c>
      <c r="B30" s="89" t="s">
        <v>636</v>
      </c>
      <c r="C30" s="89" t="s">
        <v>621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639</v>
      </c>
      <c r="B31" s="89" t="s">
        <v>636</v>
      </c>
      <c r="C31" s="89" t="s">
        <v>640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732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733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734</v>
      </c>
      <c r="B34" s="89" t="s">
        <v>312</v>
      </c>
      <c r="C34" s="89" t="s">
        <v>735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734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736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642</v>
      </c>
      <c r="B39" s="89" t="s">
        <v>643</v>
      </c>
      <c r="C39" s="89" t="s">
        <v>535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644</v>
      </c>
      <c r="B40" s="89" t="s">
        <v>641</v>
      </c>
      <c r="C40" s="89" t="s">
        <v>535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737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716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738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739</v>
      </c>
      <c r="B44" s="89" t="s">
        <v>422</v>
      </c>
      <c r="C44" s="89" t="s">
        <v>738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740</v>
      </c>
      <c r="B45" s="89" t="s">
        <v>741</v>
      </c>
      <c r="C45" s="89" t="s">
        <v>738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717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738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742</v>
      </c>
      <c r="B58" s="89" t="s">
        <v>743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744</v>
      </c>
      <c r="B59" s="89" t="s">
        <v>745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746</v>
      </c>
      <c r="B60" s="89" t="s">
        <v>747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726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748</v>
      </c>
      <c r="B62" s="89" t="s">
        <v>410</v>
      </c>
      <c r="C62" s="89" t="s">
        <v>722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749</v>
      </c>
      <c r="B63" s="89" t="s">
        <v>750</v>
      </c>
      <c r="C63" s="89" t="s">
        <v>673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751</v>
      </c>
      <c r="B65" s="89" t="s">
        <v>752</v>
      </c>
      <c r="C65" s="89" t="s">
        <v>753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754</v>
      </c>
      <c r="B66" s="89" t="s">
        <v>380</v>
      </c>
      <c r="C66" s="89" t="s">
        <v>755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738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756</v>
      </c>
      <c r="B70" s="89" t="s">
        <v>757</v>
      </c>
      <c r="C70" s="89" t="s">
        <v>758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759</v>
      </c>
      <c r="B75" s="89" t="s">
        <v>760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738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761</v>
      </c>
      <c r="B77" s="89" t="s">
        <v>762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763</v>
      </c>
      <c r="B83" s="89" t="s">
        <v>764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765</v>
      </c>
      <c r="B85" s="89" t="s">
        <v>766</v>
      </c>
      <c r="C85" s="89" t="s">
        <v>767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768</v>
      </c>
      <c r="B86" s="89" t="s">
        <v>769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770</v>
      </c>
      <c r="B88" s="89" t="s">
        <v>771</v>
      </c>
      <c r="C88" s="89" t="s">
        <v>772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734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773</v>
      </c>
      <c r="B93" s="89" t="s">
        <v>752</v>
      </c>
      <c r="C93" s="89" t="s">
        <v>774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775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776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777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778</v>
      </c>
      <c r="B100" s="89" t="s">
        <v>779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780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717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781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782</v>
      </c>
      <c r="B115" s="89" t="s">
        <v>500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783</v>
      </c>
      <c r="B122" s="89" t="s">
        <v>784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501</v>
      </c>
      <c r="B135" s="89" t="s">
        <v>502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503</v>
      </c>
      <c r="B136" s="89" t="s">
        <v>504</v>
      </c>
      <c r="C136" s="89" t="s">
        <v>505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506</v>
      </c>
      <c r="B137" s="89" t="s">
        <v>507</v>
      </c>
      <c r="C137" s="89" t="s">
        <v>508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509</v>
      </c>
      <c r="B138" s="89" t="s">
        <v>510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511</v>
      </c>
      <c r="B139" s="89" t="s">
        <v>512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513</v>
      </c>
      <c r="B140" s="89" t="s">
        <v>514</v>
      </c>
      <c r="C140" s="89" t="s">
        <v>515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516</v>
      </c>
      <c r="B141" s="89" t="s">
        <v>517</v>
      </c>
      <c r="C141" s="89" t="s">
        <v>725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516</v>
      </c>
      <c r="B142" s="89" t="s">
        <v>517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518</v>
      </c>
      <c r="B143" s="89" t="s">
        <v>519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522</v>
      </c>
      <c r="B145" s="89" t="s">
        <v>523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524</v>
      </c>
      <c r="B146" s="89" t="s">
        <v>523</v>
      </c>
      <c r="C146" s="89" t="s">
        <v>525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526</v>
      </c>
      <c r="B147" s="89" t="s">
        <v>523</v>
      </c>
      <c r="C147" s="89" t="s">
        <v>527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528</v>
      </c>
      <c r="B148" s="89" t="s">
        <v>523</v>
      </c>
      <c r="C148" s="89" t="s">
        <v>529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530</v>
      </c>
      <c r="B149" s="89" t="s">
        <v>523</v>
      </c>
      <c r="C149" s="89" t="s">
        <v>531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532</v>
      </c>
      <c r="B150" s="89" t="s">
        <v>523</v>
      </c>
      <c r="C150" s="89" t="s">
        <v>533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536</v>
      </c>
      <c r="B152" s="89" t="s">
        <v>537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538</v>
      </c>
      <c r="B153" s="89" t="s">
        <v>539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540</v>
      </c>
      <c r="B154" s="89" t="s">
        <v>541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542</v>
      </c>
      <c r="B155" s="89" t="s">
        <v>543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544</v>
      </c>
      <c r="B157" s="89" t="s">
        <v>545</v>
      </c>
      <c r="C157" s="89" t="s">
        <v>508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547</v>
      </c>
      <c r="B158" s="89" t="s">
        <v>548</v>
      </c>
      <c r="C158" s="89" t="s">
        <v>549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550</v>
      </c>
      <c r="B159" s="89" t="s">
        <v>551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552</v>
      </c>
      <c r="B160" s="89" t="s">
        <v>553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554</v>
      </c>
      <c r="B161" s="89" t="s">
        <v>555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556</v>
      </c>
      <c r="B162" s="89" t="s">
        <v>557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558</v>
      </c>
      <c r="B163" s="89" t="s">
        <v>559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560</v>
      </c>
      <c r="B164" s="89" t="s">
        <v>561</v>
      </c>
      <c r="C164" s="89" t="s">
        <v>562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563</v>
      </c>
      <c r="B165" s="89" t="s">
        <v>564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563</v>
      </c>
      <c r="B166" s="89" t="s">
        <v>564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700</v>
      </c>
      <c r="B167" s="89" t="s">
        <v>645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565</v>
      </c>
      <c r="B168" s="89" t="s">
        <v>566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567</v>
      </c>
      <c r="B169" s="89" t="s">
        <v>568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569</v>
      </c>
      <c r="B171" s="89" t="s">
        <v>570</v>
      </c>
      <c r="C171" s="89" t="s">
        <v>571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572</v>
      </c>
      <c r="B172" s="89" t="s">
        <v>573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574</v>
      </c>
      <c r="B173" s="89" t="s">
        <v>575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576</v>
      </c>
      <c r="B174" s="89" t="s">
        <v>577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578</v>
      </c>
      <c r="B175" s="89" t="s">
        <v>579</v>
      </c>
      <c r="C175" s="89" t="s">
        <v>580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581</v>
      </c>
      <c r="B176" s="89" t="s">
        <v>582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583</v>
      </c>
      <c r="B177" s="89" t="s">
        <v>584</v>
      </c>
      <c r="C177" s="89" t="s">
        <v>505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585</v>
      </c>
      <c r="B178" s="89" t="s">
        <v>586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587</v>
      </c>
      <c r="B179" s="89" t="s">
        <v>588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589</v>
      </c>
      <c r="B180" s="89" t="s">
        <v>590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591</v>
      </c>
      <c r="B181" s="89" t="s">
        <v>592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593</v>
      </c>
      <c r="B182" s="89" t="s">
        <v>594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595</v>
      </c>
      <c r="B183" s="89" t="s">
        <v>596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597</v>
      </c>
      <c r="B184" s="89" t="s">
        <v>598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599</v>
      </c>
      <c r="B185" s="89" t="s">
        <v>600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601</v>
      </c>
      <c r="B186" s="89" t="s">
        <v>602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603</v>
      </c>
      <c r="B187" s="89" t="s">
        <v>604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605</v>
      </c>
      <c r="B188" s="89" t="s">
        <v>606</v>
      </c>
      <c r="C188" s="89" t="s">
        <v>505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607</v>
      </c>
      <c r="B189" s="89" t="s">
        <v>608</v>
      </c>
      <c r="C189" s="89" t="s">
        <v>505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609</v>
      </c>
      <c r="B190" s="89" t="s">
        <v>610</v>
      </c>
      <c r="C190" s="89" t="s">
        <v>611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785</v>
      </c>
      <c r="B191" s="89" t="s">
        <v>521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786</v>
      </c>
      <c r="B192" s="89" t="s">
        <v>534</v>
      </c>
      <c r="C192" s="89" t="s">
        <v>535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787</v>
      </c>
      <c r="B193" s="89" t="s">
        <v>788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789</v>
      </c>
      <c r="B194" s="89" t="s">
        <v>546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613</v>
      </c>
      <c r="B195" s="89" t="s">
        <v>614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733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615</v>
      </c>
      <c r="B197" s="89" t="s">
        <v>616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615</v>
      </c>
      <c r="B198" s="89" t="s">
        <v>616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618</v>
      </c>
      <c r="B199" s="89" t="s">
        <v>617</v>
      </c>
      <c r="C199" s="89" t="s">
        <v>619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620</v>
      </c>
      <c r="B200" s="89" t="s">
        <v>534</v>
      </c>
      <c r="C200" s="89" t="s">
        <v>621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622</v>
      </c>
      <c r="B201" s="89" t="s">
        <v>623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624</v>
      </c>
      <c r="B202" s="89" t="s">
        <v>625</v>
      </c>
      <c r="C202" s="89" t="s">
        <v>508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790</v>
      </c>
      <c r="B203" s="89" t="s">
        <v>612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626</v>
      </c>
      <c r="B204" s="89" t="s">
        <v>617</v>
      </c>
      <c r="C204" s="89" t="s">
        <v>627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628</v>
      </c>
      <c r="B205" s="89" t="s">
        <v>617</v>
      </c>
      <c r="C205" s="89" t="s">
        <v>629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716</v>
      </c>
      <c r="B206" s="89" t="s">
        <v>350</v>
      </c>
      <c r="C206" s="89" t="s">
        <v>351</v>
      </c>
      <c r="D206" s="89" t="s">
        <v>630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630</v>
      </c>
      <c r="E207" s="89" t="s">
        <v>110</v>
      </c>
      <c r="X207" s="215"/>
      <c r="Y207" s="215"/>
      <c r="Z207" s="215"/>
    </row>
    <row r="208" spans="1:26" ht="12.75">
      <c r="A208" s="89" t="s">
        <v>717</v>
      </c>
      <c r="B208" s="89" t="s">
        <v>339</v>
      </c>
      <c r="C208" s="89" t="s">
        <v>340</v>
      </c>
      <c r="D208" s="89" t="s">
        <v>630</v>
      </c>
      <c r="E208" s="89" t="s">
        <v>110</v>
      </c>
      <c r="X208" s="215"/>
      <c r="Y208" s="215"/>
      <c r="Z208" s="215"/>
    </row>
    <row r="209" spans="1:26" ht="12.75">
      <c r="A209" s="89" t="s">
        <v>718</v>
      </c>
      <c r="B209" s="89" t="s">
        <v>719</v>
      </c>
      <c r="C209" s="89" t="s">
        <v>289</v>
      </c>
      <c r="D209" s="89" t="s">
        <v>630</v>
      </c>
      <c r="E209" s="89" t="s">
        <v>110</v>
      </c>
      <c r="X209" s="215"/>
      <c r="Y209" s="215"/>
      <c r="Z209" s="215"/>
    </row>
    <row r="210" spans="1:26" ht="12.75">
      <c r="A210" s="89" t="s">
        <v>720</v>
      </c>
      <c r="B210" s="89" t="s">
        <v>290</v>
      </c>
      <c r="C210" s="89" t="s">
        <v>291</v>
      </c>
      <c r="D210" s="89" t="s">
        <v>630</v>
      </c>
      <c r="E210" s="89" t="s">
        <v>110</v>
      </c>
      <c r="X210" s="215"/>
      <c r="Y210" s="215"/>
      <c r="Z210" s="215"/>
    </row>
    <row r="211" spans="1:26" ht="12.75">
      <c r="A211" s="89" t="s">
        <v>721</v>
      </c>
      <c r="B211" s="89" t="s">
        <v>299</v>
      </c>
      <c r="C211" s="89" t="s">
        <v>722</v>
      </c>
      <c r="D211" s="89" t="s">
        <v>630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630</v>
      </c>
      <c r="E212" s="89" t="s">
        <v>110</v>
      </c>
      <c r="X212" s="215"/>
      <c r="Y212" s="215"/>
      <c r="Z212" s="215"/>
    </row>
    <row r="213" spans="1:26" ht="12.75">
      <c r="A213" s="89" t="s">
        <v>723</v>
      </c>
      <c r="B213" s="89" t="s">
        <v>724</v>
      </c>
      <c r="C213" s="89" t="s">
        <v>343</v>
      </c>
      <c r="D213" s="89" t="s">
        <v>630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630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630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630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630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630</v>
      </c>
      <c r="E218" s="89" t="s">
        <v>110</v>
      </c>
      <c r="X218" s="215"/>
      <c r="Y218" s="215"/>
      <c r="Z218" s="215"/>
    </row>
    <row r="219" spans="1:26" ht="12.75">
      <c r="A219" s="89" t="s">
        <v>631</v>
      </c>
      <c r="B219" s="89" t="s">
        <v>312</v>
      </c>
      <c r="C219" s="89" t="s">
        <v>632</v>
      </c>
      <c r="D219" s="89" t="s">
        <v>630</v>
      </c>
      <c r="E219" s="89" t="s">
        <v>110</v>
      </c>
      <c r="X219" s="215"/>
      <c r="Y219" s="215"/>
      <c r="Z219" s="215"/>
    </row>
    <row r="220" spans="1:26" ht="12.75">
      <c r="A220" s="89" t="s">
        <v>633</v>
      </c>
      <c r="B220" s="89" t="s">
        <v>312</v>
      </c>
      <c r="C220" s="89" t="s">
        <v>634</v>
      </c>
      <c r="D220" s="89" t="s">
        <v>630</v>
      </c>
      <c r="E220" s="89" t="s">
        <v>110</v>
      </c>
      <c r="X220" s="215"/>
      <c r="Y220" s="215"/>
      <c r="Z220" s="215"/>
    </row>
    <row r="221" spans="1:26" ht="12.75">
      <c r="A221" s="89" t="s">
        <v>516</v>
      </c>
      <c r="B221" s="89" t="s">
        <v>517</v>
      </c>
      <c r="C221" s="89" t="s">
        <v>725</v>
      </c>
      <c r="D221" s="89" t="s">
        <v>630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630</v>
      </c>
      <c r="E222" s="89" t="s">
        <v>110</v>
      </c>
      <c r="X222" s="215"/>
      <c r="Y222" s="215"/>
      <c r="Z222" s="215"/>
    </row>
    <row r="223" spans="1:26" ht="12.75">
      <c r="A223" s="89" t="s">
        <v>726</v>
      </c>
      <c r="B223" s="89" t="s">
        <v>318</v>
      </c>
      <c r="C223" s="89" t="s">
        <v>319</v>
      </c>
      <c r="D223" s="89" t="s">
        <v>630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630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630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630</v>
      </c>
      <c r="E226" s="89" t="s">
        <v>110</v>
      </c>
      <c r="X226" s="215"/>
      <c r="Y226" s="215"/>
      <c r="Z226" s="215"/>
    </row>
    <row r="227" spans="1:26" ht="12.75">
      <c r="A227" s="89" t="s">
        <v>727</v>
      </c>
      <c r="B227" s="89" t="s">
        <v>728</v>
      </c>
      <c r="C227" s="89" t="s">
        <v>729</v>
      </c>
      <c r="D227" s="89" t="s">
        <v>630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630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630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630</v>
      </c>
      <c r="E230" s="89" t="s">
        <v>110</v>
      </c>
      <c r="X230" s="215"/>
      <c r="Y230" s="215"/>
      <c r="Z230" s="215"/>
    </row>
    <row r="231" spans="1:26" ht="12.75">
      <c r="A231" s="89" t="s">
        <v>730</v>
      </c>
      <c r="B231" s="89" t="s">
        <v>731</v>
      </c>
      <c r="C231" s="89" t="s">
        <v>343</v>
      </c>
      <c r="D231" s="89" t="s">
        <v>630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630</v>
      </c>
      <c r="E232" s="89" t="s">
        <v>110</v>
      </c>
      <c r="X232" s="215"/>
      <c r="Y232" s="215"/>
      <c r="Z232" s="215"/>
    </row>
    <row r="233" spans="1:26" ht="12.75">
      <c r="A233" s="89" t="s">
        <v>635</v>
      </c>
      <c r="B233" s="89" t="s">
        <v>636</v>
      </c>
      <c r="C233" s="89" t="s">
        <v>637</v>
      </c>
      <c r="D233" s="89" t="s">
        <v>630</v>
      </c>
      <c r="E233" s="89" t="s">
        <v>110</v>
      </c>
      <c r="X233" s="215"/>
      <c r="Y233" s="215"/>
      <c r="Z233" s="215"/>
    </row>
    <row r="234" spans="1:26" ht="12.75">
      <c r="A234" s="89" t="s">
        <v>638</v>
      </c>
      <c r="B234" s="89" t="s">
        <v>636</v>
      </c>
      <c r="C234" s="89" t="s">
        <v>621</v>
      </c>
      <c r="D234" s="89" t="s">
        <v>630</v>
      </c>
      <c r="E234" s="89" t="s">
        <v>110</v>
      </c>
      <c r="X234" s="215"/>
      <c r="Y234" s="215"/>
      <c r="Z234" s="215"/>
    </row>
    <row r="235" spans="1:26" ht="12.75">
      <c r="A235" s="89" t="s">
        <v>639</v>
      </c>
      <c r="B235" s="89" t="s">
        <v>636</v>
      </c>
      <c r="C235" s="89" t="s">
        <v>640</v>
      </c>
      <c r="D235" s="89" t="s">
        <v>630</v>
      </c>
      <c r="E235" s="89" t="s">
        <v>110</v>
      </c>
      <c r="X235" s="215"/>
      <c r="Y235" s="215"/>
      <c r="Z235" s="215"/>
    </row>
    <row r="236" spans="1:26" ht="12.75">
      <c r="A236" s="89" t="s">
        <v>732</v>
      </c>
      <c r="B236" s="89" t="s">
        <v>306</v>
      </c>
      <c r="C236" s="89" t="s">
        <v>307</v>
      </c>
      <c r="D236" s="89" t="s">
        <v>630</v>
      </c>
      <c r="E236" s="89" t="s">
        <v>110</v>
      </c>
      <c r="X236" s="215"/>
      <c r="Y236" s="215"/>
      <c r="Z236" s="215"/>
    </row>
    <row r="237" spans="1:26" ht="12.75">
      <c r="A237" s="89" t="s">
        <v>733</v>
      </c>
      <c r="B237" s="89" t="s">
        <v>308</v>
      </c>
      <c r="C237" s="89" t="s">
        <v>317</v>
      </c>
      <c r="D237" s="89" t="s">
        <v>630</v>
      </c>
      <c r="E237" s="89" t="s">
        <v>110</v>
      </c>
      <c r="X237" s="215"/>
      <c r="Y237" s="215"/>
      <c r="Z237" s="215"/>
    </row>
    <row r="238" spans="1:26" ht="12.75">
      <c r="A238" s="89" t="s">
        <v>734</v>
      </c>
      <c r="B238" s="89" t="s">
        <v>312</v>
      </c>
      <c r="C238" s="89" t="s">
        <v>735</v>
      </c>
      <c r="D238" s="89" t="s">
        <v>630</v>
      </c>
      <c r="E238" s="89" t="s">
        <v>110</v>
      </c>
      <c r="X238" s="215"/>
      <c r="Y238" s="215"/>
      <c r="Z238" s="215"/>
    </row>
    <row r="239" spans="1:26" ht="12.75">
      <c r="A239" s="89" t="s">
        <v>734</v>
      </c>
      <c r="B239" s="89" t="s">
        <v>312</v>
      </c>
      <c r="C239" s="89" t="s">
        <v>309</v>
      </c>
      <c r="D239" s="89" t="s">
        <v>630</v>
      </c>
      <c r="E239" s="89" t="s">
        <v>110</v>
      </c>
      <c r="X239" s="215"/>
      <c r="Y239" s="215"/>
      <c r="Z239" s="215"/>
    </row>
    <row r="240" spans="1:26" ht="12.75">
      <c r="A240" s="89" t="s">
        <v>736</v>
      </c>
      <c r="B240" s="89" t="s">
        <v>312</v>
      </c>
      <c r="C240" s="89" t="s">
        <v>314</v>
      </c>
      <c r="D240" s="89" t="s">
        <v>630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630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630</v>
      </c>
      <c r="E242" s="89" t="s">
        <v>110</v>
      </c>
      <c r="X242" s="215"/>
      <c r="Y242" s="215"/>
      <c r="Z242" s="215"/>
    </row>
    <row r="243" spans="1:26" ht="12.75">
      <c r="A243" s="89" t="s">
        <v>642</v>
      </c>
      <c r="B243" s="89" t="s">
        <v>643</v>
      </c>
      <c r="C243" s="89" t="s">
        <v>535</v>
      </c>
      <c r="D243" s="89" t="s">
        <v>630</v>
      </c>
      <c r="E243" s="89" t="s">
        <v>110</v>
      </c>
      <c r="X243" s="215"/>
      <c r="Y243" s="215"/>
      <c r="Z243" s="215"/>
    </row>
    <row r="244" spans="1:26" ht="12.75">
      <c r="A244" s="89" t="s">
        <v>644</v>
      </c>
      <c r="B244" s="89" t="s">
        <v>641</v>
      </c>
      <c r="C244" s="89" t="s">
        <v>535</v>
      </c>
      <c r="D244" s="89" t="s">
        <v>630</v>
      </c>
      <c r="E244" s="89" t="s">
        <v>110</v>
      </c>
      <c r="X244" s="215"/>
      <c r="Y244" s="215"/>
      <c r="Z244" s="215"/>
    </row>
    <row r="245" spans="1:26" ht="12.75">
      <c r="A245" s="89" t="s">
        <v>717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720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721</v>
      </c>
      <c r="B249" s="89" t="s">
        <v>299</v>
      </c>
      <c r="C249" s="89" t="s">
        <v>722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791</v>
      </c>
      <c r="B250" s="89" t="s">
        <v>792</v>
      </c>
      <c r="C250" s="89" t="s">
        <v>611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646</v>
      </c>
      <c r="B251" s="89" t="s">
        <v>647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736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642</v>
      </c>
      <c r="B253" s="89" t="s">
        <v>643</v>
      </c>
      <c r="C253" s="89" t="s">
        <v>535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644</v>
      </c>
      <c r="B254" s="89" t="s">
        <v>641</v>
      </c>
      <c r="C254" s="89" t="s">
        <v>535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737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738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720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646</v>
      </c>
      <c r="B261" s="89" t="s">
        <v>647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736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775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780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782</v>
      </c>
      <c r="B271" s="89" t="s">
        <v>500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720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783</v>
      </c>
      <c r="B273" s="89" t="s">
        <v>784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520</v>
      </c>
      <c r="B280" s="89" t="s">
        <v>521</v>
      </c>
      <c r="C280" s="89" t="s">
        <v>793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522</v>
      </c>
      <c r="B281" s="89" t="s">
        <v>523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646</v>
      </c>
      <c r="B282" s="89" t="s">
        <v>647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648</v>
      </c>
      <c r="B283" s="89" t="s">
        <v>534</v>
      </c>
      <c r="C283" s="89" t="s">
        <v>649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550</v>
      </c>
      <c r="B284" s="89" t="s">
        <v>551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552</v>
      </c>
      <c r="B285" s="89" t="s">
        <v>553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554</v>
      </c>
      <c r="B286" s="89" t="s">
        <v>555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558</v>
      </c>
      <c r="B287" s="89" t="s">
        <v>559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563</v>
      </c>
      <c r="B288" s="89" t="s">
        <v>564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572</v>
      </c>
      <c r="B289" s="89" t="s">
        <v>573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578</v>
      </c>
      <c r="B290" s="89" t="s">
        <v>579</v>
      </c>
      <c r="C290" s="89" t="s">
        <v>580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587</v>
      </c>
      <c r="B291" s="89" t="s">
        <v>588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787</v>
      </c>
      <c r="B292" s="89" t="s">
        <v>788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733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615</v>
      </c>
      <c r="B294" s="89" t="s">
        <v>616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626</v>
      </c>
      <c r="B295" s="89" t="s">
        <v>617</v>
      </c>
      <c r="C295" s="89" t="s">
        <v>627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628</v>
      </c>
      <c r="B296" s="89" t="s">
        <v>617</v>
      </c>
      <c r="C296" s="89" t="s">
        <v>629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720</v>
      </c>
      <c r="B297" s="89" t="s">
        <v>290</v>
      </c>
      <c r="C297" s="89" t="s">
        <v>291</v>
      </c>
      <c r="D297" s="89" t="s">
        <v>630</v>
      </c>
      <c r="E297" s="89" t="s">
        <v>113</v>
      </c>
      <c r="X297" s="215"/>
      <c r="Y297" s="215"/>
      <c r="Z297" s="215"/>
    </row>
    <row r="298" spans="1:26" ht="12.75">
      <c r="A298" s="89" t="s">
        <v>721</v>
      </c>
      <c r="B298" s="89" t="s">
        <v>299</v>
      </c>
      <c r="C298" s="89" t="s">
        <v>722</v>
      </c>
      <c r="D298" s="89" t="s">
        <v>630</v>
      </c>
      <c r="E298" s="89" t="s">
        <v>113</v>
      </c>
      <c r="X298" s="215"/>
      <c r="Y298" s="215"/>
      <c r="Z298" s="215"/>
    </row>
    <row r="299" spans="1:26" ht="12.75">
      <c r="A299" s="89" t="s">
        <v>791</v>
      </c>
      <c r="B299" s="89" t="s">
        <v>792</v>
      </c>
      <c r="C299" s="89" t="s">
        <v>611</v>
      </c>
      <c r="D299" s="89" t="s">
        <v>630</v>
      </c>
      <c r="E299" s="89" t="s">
        <v>113</v>
      </c>
      <c r="X299" s="215"/>
      <c r="Y299" s="215"/>
      <c r="Z299" s="215"/>
    </row>
    <row r="300" spans="1:26" ht="12.75">
      <c r="A300" s="89" t="s">
        <v>646</v>
      </c>
      <c r="B300" s="89" t="s">
        <v>647</v>
      </c>
      <c r="C300" s="89" t="s">
        <v>317</v>
      </c>
      <c r="D300" s="89" t="s">
        <v>630</v>
      </c>
      <c r="E300" s="89" t="s">
        <v>113</v>
      </c>
      <c r="X300" s="215"/>
      <c r="Y300" s="215"/>
      <c r="Z300" s="215"/>
    </row>
    <row r="301" spans="1:26" ht="12.75">
      <c r="A301" s="89" t="s">
        <v>736</v>
      </c>
      <c r="B301" s="89" t="s">
        <v>312</v>
      </c>
      <c r="C301" s="89" t="s">
        <v>314</v>
      </c>
      <c r="D301" s="89" t="s">
        <v>630</v>
      </c>
      <c r="E301" s="89" t="s">
        <v>113</v>
      </c>
      <c r="X301" s="215"/>
      <c r="Y301" s="215"/>
      <c r="Z301" s="215"/>
    </row>
    <row r="302" spans="1:26" ht="12.75">
      <c r="A302" s="89" t="s">
        <v>642</v>
      </c>
      <c r="B302" s="89" t="s">
        <v>643</v>
      </c>
      <c r="C302" s="89" t="s">
        <v>535</v>
      </c>
      <c r="D302" s="89" t="s">
        <v>630</v>
      </c>
      <c r="E302" s="89" t="s">
        <v>113</v>
      </c>
      <c r="X302" s="215"/>
      <c r="Y302" s="215"/>
      <c r="Z302" s="215"/>
    </row>
    <row r="303" spans="1:26" ht="12.75">
      <c r="A303" s="89" t="s">
        <v>644</v>
      </c>
      <c r="B303" s="89" t="s">
        <v>641</v>
      </c>
      <c r="C303" s="89" t="s">
        <v>535</v>
      </c>
      <c r="D303" s="89" t="s">
        <v>630</v>
      </c>
      <c r="E303" s="89" t="s">
        <v>113</v>
      </c>
      <c r="X303" s="215"/>
      <c r="Y303" s="215"/>
      <c r="Z303" s="215"/>
    </row>
    <row r="304" spans="1:26" ht="12.75">
      <c r="A304" s="89" t="s">
        <v>646</v>
      </c>
      <c r="B304" s="89" t="s">
        <v>647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775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737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794</v>
      </c>
      <c r="B307" s="89" t="s">
        <v>795</v>
      </c>
      <c r="C307" s="89" t="s">
        <v>796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797</v>
      </c>
      <c r="B309" s="89" t="s">
        <v>695</v>
      </c>
      <c r="C309" s="89" t="s">
        <v>652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694</v>
      </c>
      <c r="B310" s="89" t="s">
        <v>651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798</v>
      </c>
      <c r="B311" s="89" t="s">
        <v>651</v>
      </c>
      <c r="C311" s="89" t="s">
        <v>657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650</v>
      </c>
      <c r="B312" s="89" t="s">
        <v>651</v>
      </c>
      <c r="C312" s="89" t="s">
        <v>652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799</v>
      </c>
      <c r="B313" s="89" t="s">
        <v>651</v>
      </c>
      <c r="C313" s="89" t="s">
        <v>658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653</v>
      </c>
      <c r="B314" s="89" t="s">
        <v>651</v>
      </c>
      <c r="C314" s="89" t="s">
        <v>654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655</v>
      </c>
      <c r="B315" s="89" t="s">
        <v>651</v>
      </c>
      <c r="C315" s="89" t="s">
        <v>656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800</v>
      </c>
      <c r="B316" s="89" t="s">
        <v>659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660</v>
      </c>
      <c r="B317" s="89" t="s">
        <v>661</v>
      </c>
      <c r="C317" s="89" t="s">
        <v>662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663</v>
      </c>
      <c r="B318" s="89" t="s">
        <v>664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801</v>
      </c>
      <c r="B319" s="89" t="s">
        <v>523</v>
      </c>
      <c r="C319" s="89" t="s">
        <v>802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665</v>
      </c>
      <c r="B320" s="89" t="s">
        <v>666</v>
      </c>
      <c r="C320" s="89" t="s">
        <v>667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803</v>
      </c>
      <c r="B321" s="89" t="s">
        <v>804</v>
      </c>
      <c r="C321" s="89" t="s">
        <v>562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726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668</v>
      </c>
      <c r="B324" s="89" t="s">
        <v>669</v>
      </c>
      <c r="C324" s="89" t="s">
        <v>670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671</v>
      </c>
      <c r="B325" s="89" t="s">
        <v>672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547</v>
      </c>
      <c r="B326" s="89" t="s">
        <v>548</v>
      </c>
      <c r="C326" s="89" t="s">
        <v>673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674</v>
      </c>
      <c r="B328" s="89" t="s">
        <v>675</v>
      </c>
      <c r="C328" s="89" t="s">
        <v>676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677</v>
      </c>
      <c r="B329" s="89" t="s">
        <v>678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679</v>
      </c>
      <c r="B331" s="89" t="s">
        <v>680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681</v>
      </c>
      <c r="B332" s="89" t="s">
        <v>682</v>
      </c>
      <c r="C332" s="89" t="s">
        <v>652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683</v>
      </c>
      <c r="B333" s="89" t="s">
        <v>684</v>
      </c>
      <c r="C333" s="89" t="s">
        <v>676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685</v>
      </c>
      <c r="B334" s="89" t="s">
        <v>686</v>
      </c>
      <c r="C334" s="89" t="s">
        <v>676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805</v>
      </c>
      <c r="B335" s="89" t="s">
        <v>806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638</v>
      </c>
      <c r="B336" s="89" t="s">
        <v>636</v>
      </c>
      <c r="C336" s="89" t="s">
        <v>621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687</v>
      </c>
      <c r="B337" s="89" t="s">
        <v>636</v>
      </c>
      <c r="C337" s="89" t="s">
        <v>688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689</v>
      </c>
      <c r="B338" s="89" t="s">
        <v>690</v>
      </c>
      <c r="C338" s="89" t="s">
        <v>691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692</v>
      </c>
      <c r="B340" s="89" t="s">
        <v>690</v>
      </c>
      <c r="C340" s="89" t="s">
        <v>693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737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794</v>
      </c>
      <c r="B342" s="89" t="s">
        <v>795</v>
      </c>
      <c r="C342" s="89" t="s">
        <v>796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797</v>
      </c>
      <c r="B345" s="89" t="s">
        <v>695</v>
      </c>
      <c r="C345" s="89" t="s">
        <v>652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738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694</v>
      </c>
      <c r="B347" s="89" t="s">
        <v>651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798</v>
      </c>
      <c r="B348" s="89" t="s">
        <v>651</v>
      </c>
      <c r="C348" s="89" t="s">
        <v>657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650</v>
      </c>
      <c r="B349" s="89" t="s">
        <v>651</v>
      </c>
      <c r="C349" s="89" t="s">
        <v>652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799</v>
      </c>
      <c r="B350" s="89" t="s">
        <v>651</v>
      </c>
      <c r="C350" s="89" t="s">
        <v>658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653</v>
      </c>
      <c r="B351" s="89" t="s">
        <v>651</v>
      </c>
      <c r="C351" s="89" t="s">
        <v>654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655</v>
      </c>
      <c r="B352" s="89" t="s">
        <v>651</v>
      </c>
      <c r="C352" s="89" t="s">
        <v>656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800</v>
      </c>
      <c r="B353" s="89" t="s">
        <v>659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660</v>
      </c>
      <c r="B354" s="89" t="s">
        <v>661</v>
      </c>
      <c r="C354" s="89" t="s">
        <v>662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663</v>
      </c>
      <c r="B355" s="89" t="s">
        <v>664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801</v>
      </c>
      <c r="B356" s="89" t="s">
        <v>523</v>
      </c>
      <c r="C356" s="89" t="s">
        <v>802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665</v>
      </c>
      <c r="B358" s="89" t="s">
        <v>666</v>
      </c>
      <c r="C358" s="89" t="s">
        <v>667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803</v>
      </c>
      <c r="B360" s="89" t="s">
        <v>804</v>
      </c>
      <c r="C360" s="89" t="s">
        <v>562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726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668</v>
      </c>
      <c r="B362" s="89" t="s">
        <v>669</v>
      </c>
      <c r="C362" s="89" t="s">
        <v>670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671</v>
      </c>
      <c r="B363" s="89" t="s">
        <v>672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547</v>
      </c>
      <c r="B364" s="89" t="s">
        <v>548</v>
      </c>
      <c r="C364" s="89" t="s">
        <v>673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674</v>
      </c>
      <c r="B365" s="89" t="s">
        <v>675</v>
      </c>
      <c r="C365" s="89" t="s">
        <v>676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677</v>
      </c>
      <c r="B366" s="89" t="s">
        <v>678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679</v>
      </c>
      <c r="B367" s="89" t="s">
        <v>680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681</v>
      </c>
      <c r="B368" s="89" t="s">
        <v>682</v>
      </c>
      <c r="C368" s="89" t="s">
        <v>652</v>
      </c>
      <c r="D368" s="89" t="s">
        <v>349</v>
      </c>
      <c r="E368" s="89" t="s">
        <v>118</v>
      </c>
    </row>
    <row r="369" spans="1:5" ht="11.25">
      <c r="A369" s="89" t="s">
        <v>683</v>
      </c>
      <c r="B369" s="89" t="s">
        <v>684</v>
      </c>
      <c r="C369" s="89" t="s">
        <v>676</v>
      </c>
      <c r="D369" s="89" t="s">
        <v>349</v>
      </c>
      <c r="E369" s="89" t="s">
        <v>118</v>
      </c>
    </row>
    <row r="370" spans="1:5" ht="11.25">
      <c r="A370" s="89" t="s">
        <v>685</v>
      </c>
      <c r="B370" s="89" t="s">
        <v>686</v>
      </c>
      <c r="C370" s="89" t="s">
        <v>676</v>
      </c>
      <c r="D370" s="89" t="s">
        <v>349</v>
      </c>
      <c r="E370" s="89" t="s">
        <v>118</v>
      </c>
    </row>
    <row r="371" spans="1:5" ht="11.25">
      <c r="A371" s="89" t="s">
        <v>687</v>
      </c>
      <c r="B371" s="89" t="s">
        <v>636</v>
      </c>
      <c r="C371" s="89" t="s">
        <v>688</v>
      </c>
      <c r="D371" s="89" t="s">
        <v>349</v>
      </c>
      <c r="E371" s="89" t="s">
        <v>118</v>
      </c>
    </row>
    <row r="372" spans="1:5" ht="11.25">
      <c r="A372" s="89" t="s">
        <v>689</v>
      </c>
      <c r="B372" s="89" t="s">
        <v>690</v>
      </c>
      <c r="C372" s="89" t="s">
        <v>691</v>
      </c>
      <c r="D372" s="89" t="s">
        <v>349</v>
      </c>
      <c r="E372" s="89" t="s">
        <v>118</v>
      </c>
    </row>
    <row r="373" spans="1:5" ht="11.25">
      <c r="A373" s="89" t="s">
        <v>692</v>
      </c>
      <c r="B373" s="89" t="s">
        <v>690</v>
      </c>
      <c r="C373" s="89" t="s">
        <v>693</v>
      </c>
      <c r="D373" s="89" t="s">
        <v>349</v>
      </c>
      <c r="E373" s="89" t="s">
        <v>118</v>
      </c>
    </row>
    <row r="374" spans="1:5" ht="11.25">
      <c r="A374" s="89" t="s">
        <v>775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777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778</v>
      </c>
      <c r="B376" s="89" t="s">
        <v>779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794</v>
      </c>
      <c r="B377" s="89" t="s">
        <v>795</v>
      </c>
      <c r="C377" s="89" t="s">
        <v>796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807</v>
      </c>
      <c r="B382" s="89" t="s">
        <v>443</v>
      </c>
      <c r="C382" s="89" t="s">
        <v>808</v>
      </c>
      <c r="D382" s="89" t="s">
        <v>141</v>
      </c>
      <c r="E382" s="89" t="s">
        <v>118</v>
      </c>
    </row>
    <row r="383" spans="1:5" ht="11.25">
      <c r="A383" s="89" t="s">
        <v>780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797</v>
      </c>
      <c r="B386" s="89" t="s">
        <v>695</v>
      </c>
      <c r="C386" s="89" t="s">
        <v>652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694</v>
      </c>
      <c r="B388" s="89" t="s">
        <v>651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798</v>
      </c>
      <c r="B389" s="89" t="s">
        <v>651</v>
      </c>
      <c r="C389" s="89" t="s">
        <v>657</v>
      </c>
      <c r="D389" s="89" t="s">
        <v>141</v>
      </c>
      <c r="E389" s="89" t="s">
        <v>118</v>
      </c>
    </row>
    <row r="390" spans="1:5" ht="11.25">
      <c r="A390" s="89" t="s">
        <v>650</v>
      </c>
      <c r="B390" s="89" t="s">
        <v>651</v>
      </c>
      <c r="C390" s="89" t="s">
        <v>652</v>
      </c>
      <c r="D390" s="89" t="s">
        <v>141</v>
      </c>
      <c r="E390" s="89" t="s">
        <v>118</v>
      </c>
    </row>
    <row r="391" spans="1:5" ht="11.25">
      <c r="A391" s="89" t="s">
        <v>799</v>
      </c>
      <c r="B391" s="89" t="s">
        <v>651</v>
      </c>
      <c r="C391" s="89" t="s">
        <v>658</v>
      </c>
      <c r="D391" s="89" t="s">
        <v>141</v>
      </c>
      <c r="E391" s="89" t="s">
        <v>118</v>
      </c>
    </row>
    <row r="392" spans="1:5" ht="11.25">
      <c r="A392" s="89" t="s">
        <v>653</v>
      </c>
      <c r="B392" s="89" t="s">
        <v>651</v>
      </c>
      <c r="C392" s="89" t="s">
        <v>654</v>
      </c>
      <c r="D392" s="89" t="s">
        <v>141</v>
      </c>
      <c r="E392" s="89" t="s">
        <v>118</v>
      </c>
    </row>
    <row r="393" spans="1:5" ht="11.25">
      <c r="A393" s="89" t="s">
        <v>655</v>
      </c>
      <c r="B393" s="89" t="s">
        <v>651</v>
      </c>
      <c r="C393" s="89" t="s">
        <v>656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800</v>
      </c>
      <c r="B395" s="89" t="s">
        <v>659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663</v>
      </c>
      <c r="B398" s="89" t="s">
        <v>664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696</v>
      </c>
      <c r="B399" s="89" t="s">
        <v>534</v>
      </c>
      <c r="C399" s="89" t="s">
        <v>697</v>
      </c>
      <c r="D399" s="89" t="s">
        <v>141</v>
      </c>
      <c r="E399" s="89" t="s">
        <v>118</v>
      </c>
    </row>
    <row r="400" spans="1:5" ht="11.25">
      <c r="A400" s="89" t="s">
        <v>801</v>
      </c>
      <c r="B400" s="89" t="s">
        <v>523</v>
      </c>
      <c r="C400" s="89" t="s">
        <v>802</v>
      </c>
      <c r="D400" s="89" t="s">
        <v>141</v>
      </c>
      <c r="E400" s="89" t="s">
        <v>118</v>
      </c>
    </row>
    <row r="401" spans="1:5" ht="11.25">
      <c r="A401" s="89" t="s">
        <v>809</v>
      </c>
      <c r="B401" s="89" t="s">
        <v>478</v>
      </c>
      <c r="C401" s="89" t="s">
        <v>698</v>
      </c>
      <c r="D401" s="89" t="s">
        <v>141</v>
      </c>
      <c r="E401" s="89" t="s">
        <v>118</v>
      </c>
    </row>
    <row r="402" spans="1:5" ht="11.25">
      <c r="A402" s="89" t="s">
        <v>810</v>
      </c>
      <c r="B402" s="89" t="s">
        <v>617</v>
      </c>
      <c r="C402" s="89" t="s">
        <v>699</v>
      </c>
      <c r="D402" s="89" t="s">
        <v>141</v>
      </c>
      <c r="E402" s="89" t="s">
        <v>118</v>
      </c>
    </row>
    <row r="403" spans="1:5" ht="11.25">
      <c r="A403" s="89" t="s">
        <v>803</v>
      </c>
      <c r="B403" s="89" t="s">
        <v>804</v>
      </c>
      <c r="C403" s="89" t="s">
        <v>562</v>
      </c>
      <c r="D403" s="89" t="s">
        <v>141</v>
      </c>
      <c r="E403" s="89" t="s">
        <v>118</v>
      </c>
    </row>
    <row r="404" spans="1:5" ht="11.25">
      <c r="A404" s="89" t="s">
        <v>522</v>
      </c>
      <c r="B404" s="89" t="s">
        <v>523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668</v>
      </c>
      <c r="B405" s="89" t="s">
        <v>669</v>
      </c>
      <c r="C405" s="89" t="s">
        <v>670</v>
      </c>
      <c r="D405" s="89" t="s">
        <v>141</v>
      </c>
      <c r="E405" s="89" t="s">
        <v>118</v>
      </c>
    </row>
    <row r="406" spans="1:5" ht="11.25">
      <c r="A406" s="89" t="s">
        <v>671</v>
      </c>
      <c r="B406" s="89" t="s">
        <v>672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547</v>
      </c>
      <c r="B407" s="89" t="s">
        <v>548</v>
      </c>
      <c r="C407" s="89" t="s">
        <v>673</v>
      </c>
      <c r="D407" s="89" t="s">
        <v>141</v>
      </c>
      <c r="E407" s="89" t="s">
        <v>118</v>
      </c>
    </row>
    <row r="408" spans="1:5" ht="11.25">
      <c r="A408" s="89" t="s">
        <v>560</v>
      </c>
      <c r="B408" s="89" t="s">
        <v>561</v>
      </c>
      <c r="C408" s="89" t="s">
        <v>562</v>
      </c>
      <c r="D408" s="89" t="s">
        <v>141</v>
      </c>
      <c r="E408" s="89" t="s">
        <v>118</v>
      </c>
    </row>
    <row r="409" spans="1:5" ht="11.25">
      <c r="A409" s="89" t="s">
        <v>677</v>
      </c>
      <c r="B409" s="89" t="s">
        <v>678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569</v>
      </c>
      <c r="B410" s="89" t="s">
        <v>570</v>
      </c>
      <c r="C410" s="89" t="s">
        <v>571</v>
      </c>
      <c r="D410" s="89" t="s">
        <v>141</v>
      </c>
      <c r="E410" s="89" t="s">
        <v>118</v>
      </c>
    </row>
    <row r="411" spans="1:5" ht="11.25">
      <c r="A411" s="89" t="s">
        <v>679</v>
      </c>
      <c r="B411" s="89" t="s">
        <v>680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683</v>
      </c>
      <c r="B412" s="89" t="s">
        <v>684</v>
      </c>
      <c r="C412" s="89" t="s">
        <v>676</v>
      </c>
      <c r="D412" s="89" t="s">
        <v>141</v>
      </c>
      <c r="E412" s="89" t="s">
        <v>118</v>
      </c>
    </row>
    <row r="413" spans="1:5" ht="11.25">
      <c r="A413" s="89" t="s">
        <v>685</v>
      </c>
      <c r="B413" s="89" t="s">
        <v>686</v>
      </c>
      <c r="C413" s="89" t="s">
        <v>676</v>
      </c>
      <c r="D413" s="89" t="s">
        <v>141</v>
      </c>
      <c r="E413" s="89" t="s">
        <v>118</v>
      </c>
    </row>
    <row r="414" spans="1:5" ht="11.25">
      <c r="A414" s="89" t="s">
        <v>805</v>
      </c>
      <c r="B414" s="89" t="s">
        <v>806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687</v>
      </c>
      <c r="B415" s="89" t="s">
        <v>636</v>
      </c>
      <c r="C415" s="89" t="s">
        <v>688</v>
      </c>
      <c r="D415" s="89" t="s">
        <v>141</v>
      </c>
      <c r="E415" s="89" t="s">
        <v>118</v>
      </c>
    </row>
    <row r="416" spans="1:5" ht="11.25">
      <c r="A416" s="89" t="s">
        <v>618</v>
      </c>
      <c r="B416" s="89" t="s">
        <v>617</v>
      </c>
      <c r="C416" s="89" t="s">
        <v>619</v>
      </c>
      <c r="D416" s="89" t="s">
        <v>141</v>
      </c>
      <c r="E416" s="89" t="s">
        <v>118</v>
      </c>
    </row>
    <row r="417" spans="1:5" ht="11.25">
      <c r="A417" s="89" t="s">
        <v>689</v>
      </c>
      <c r="B417" s="89" t="s">
        <v>690</v>
      </c>
      <c r="C417" s="89" t="s">
        <v>691</v>
      </c>
      <c r="D417" s="89" t="s">
        <v>141</v>
      </c>
      <c r="E417" s="89" t="s">
        <v>118</v>
      </c>
    </row>
    <row r="418" spans="1:5" ht="11.25">
      <c r="A418" s="89" t="s">
        <v>620</v>
      </c>
      <c r="B418" s="89" t="s">
        <v>534</v>
      </c>
      <c r="C418" s="89" t="s">
        <v>621</v>
      </c>
      <c r="D418" s="89" t="s">
        <v>141</v>
      </c>
      <c r="E418" s="89" t="s">
        <v>118</v>
      </c>
    </row>
    <row r="419" spans="1:5" ht="11.25">
      <c r="A419" s="89" t="s">
        <v>692</v>
      </c>
      <c r="B419" s="89" t="s">
        <v>690</v>
      </c>
      <c r="C419" s="89" t="s">
        <v>693</v>
      </c>
      <c r="D419" s="89" t="s">
        <v>141</v>
      </c>
      <c r="E419" s="89" t="s">
        <v>118</v>
      </c>
    </row>
    <row r="420" spans="1:5" ht="11.25">
      <c r="A420" s="89" t="s">
        <v>775</v>
      </c>
      <c r="B420" s="89" t="s">
        <v>478</v>
      </c>
      <c r="C420" s="89" t="s">
        <v>394</v>
      </c>
      <c r="D420" s="89" t="s">
        <v>630</v>
      </c>
      <c r="E420" s="89" t="s">
        <v>118</v>
      </c>
    </row>
    <row r="421" spans="1:5" ht="11.25">
      <c r="A421" s="89" t="s">
        <v>737</v>
      </c>
      <c r="B421" s="89" t="s">
        <v>361</v>
      </c>
      <c r="C421" s="89" t="s">
        <v>289</v>
      </c>
      <c r="D421" s="89" t="s">
        <v>630</v>
      </c>
      <c r="E421" s="89" t="s">
        <v>118</v>
      </c>
    </row>
    <row r="422" spans="1:5" ht="11.25">
      <c r="A422" s="89" t="s">
        <v>794</v>
      </c>
      <c r="B422" s="89" t="s">
        <v>795</v>
      </c>
      <c r="C422" s="89" t="s">
        <v>796</v>
      </c>
      <c r="D422" s="89" t="s">
        <v>630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630</v>
      </c>
      <c r="E423" s="89" t="s">
        <v>118</v>
      </c>
    </row>
    <row r="424" spans="1:5" ht="11.25">
      <c r="A424" s="89" t="s">
        <v>797</v>
      </c>
      <c r="B424" s="89" t="s">
        <v>695</v>
      </c>
      <c r="C424" s="89" t="s">
        <v>652</v>
      </c>
      <c r="D424" s="89" t="s">
        <v>630</v>
      </c>
      <c r="E424" s="89" t="s">
        <v>118</v>
      </c>
    </row>
    <row r="425" spans="1:5" ht="11.25">
      <c r="A425" s="89" t="s">
        <v>694</v>
      </c>
      <c r="B425" s="89" t="s">
        <v>651</v>
      </c>
      <c r="C425" s="89" t="s">
        <v>357</v>
      </c>
      <c r="D425" s="89" t="s">
        <v>630</v>
      </c>
      <c r="E425" s="89" t="s">
        <v>118</v>
      </c>
    </row>
    <row r="426" spans="1:5" ht="11.25">
      <c r="A426" s="89" t="s">
        <v>798</v>
      </c>
      <c r="B426" s="89" t="s">
        <v>651</v>
      </c>
      <c r="C426" s="89" t="s">
        <v>657</v>
      </c>
      <c r="D426" s="89" t="s">
        <v>630</v>
      </c>
      <c r="E426" s="89" t="s">
        <v>118</v>
      </c>
    </row>
    <row r="427" spans="1:5" ht="11.25">
      <c r="A427" s="89" t="s">
        <v>650</v>
      </c>
      <c r="B427" s="89" t="s">
        <v>651</v>
      </c>
      <c r="C427" s="89" t="s">
        <v>652</v>
      </c>
      <c r="D427" s="89" t="s">
        <v>630</v>
      </c>
      <c r="E427" s="89" t="s">
        <v>118</v>
      </c>
    </row>
    <row r="428" spans="1:5" ht="11.25">
      <c r="A428" s="89" t="s">
        <v>799</v>
      </c>
      <c r="B428" s="89" t="s">
        <v>651</v>
      </c>
      <c r="C428" s="89" t="s">
        <v>658</v>
      </c>
      <c r="D428" s="89" t="s">
        <v>630</v>
      </c>
      <c r="E428" s="89" t="s">
        <v>118</v>
      </c>
    </row>
    <row r="429" spans="1:5" ht="11.25">
      <c r="A429" s="89" t="s">
        <v>653</v>
      </c>
      <c r="B429" s="89" t="s">
        <v>651</v>
      </c>
      <c r="C429" s="89" t="s">
        <v>654</v>
      </c>
      <c r="D429" s="89" t="s">
        <v>630</v>
      </c>
      <c r="E429" s="89" t="s">
        <v>118</v>
      </c>
    </row>
    <row r="430" spans="1:5" ht="11.25">
      <c r="A430" s="89" t="s">
        <v>655</v>
      </c>
      <c r="B430" s="89" t="s">
        <v>651</v>
      </c>
      <c r="C430" s="89" t="s">
        <v>656</v>
      </c>
      <c r="D430" s="89" t="s">
        <v>630</v>
      </c>
      <c r="E430" s="89" t="s">
        <v>118</v>
      </c>
    </row>
    <row r="431" spans="1:5" ht="11.25">
      <c r="A431" s="89" t="s">
        <v>800</v>
      </c>
      <c r="B431" s="89" t="s">
        <v>659</v>
      </c>
      <c r="C431" s="89" t="s">
        <v>357</v>
      </c>
      <c r="D431" s="89" t="s">
        <v>630</v>
      </c>
      <c r="E431" s="89" t="s">
        <v>118</v>
      </c>
    </row>
    <row r="432" spans="1:5" ht="11.25">
      <c r="A432" s="89" t="s">
        <v>660</v>
      </c>
      <c r="B432" s="89" t="s">
        <v>661</v>
      </c>
      <c r="C432" s="89" t="s">
        <v>662</v>
      </c>
      <c r="D432" s="89" t="s">
        <v>630</v>
      </c>
      <c r="E432" s="89" t="s">
        <v>118</v>
      </c>
    </row>
    <row r="433" spans="1:5" ht="11.25">
      <c r="A433" s="89" t="s">
        <v>663</v>
      </c>
      <c r="B433" s="89" t="s">
        <v>664</v>
      </c>
      <c r="C433" s="89" t="s">
        <v>437</v>
      </c>
      <c r="D433" s="89" t="s">
        <v>630</v>
      </c>
      <c r="E433" s="89" t="s">
        <v>118</v>
      </c>
    </row>
    <row r="434" spans="1:34" ht="12.75">
      <c r="A434" s="89" t="s">
        <v>801</v>
      </c>
      <c r="B434" s="89" t="s">
        <v>523</v>
      </c>
      <c r="C434" s="89" t="s">
        <v>802</v>
      </c>
      <c r="D434" s="89" t="s">
        <v>630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665</v>
      </c>
      <c r="B435" s="89" t="s">
        <v>666</v>
      </c>
      <c r="C435" s="89" t="s">
        <v>667</v>
      </c>
      <c r="D435" s="89" t="s">
        <v>630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803</v>
      </c>
      <c r="B436" s="89" t="s">
        <v>804</v>
      </c>
      <c r="C436" s="89" t="s">
        <v>562</v>
      </c>
      <c r="D436" s="89" t="s">
        <v>630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630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726</v>
      </c>
      <c r="B438" s="89" t="s">
        <v>318</v>
      </c>
      <c r="C438" s="89" t="s">
        <v>319</v>
      </c>
      <c r="D438" s="89" t="s">
        <v>630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668</v>
      </c>
      <c r="B439" s="89" t="s">
        <v>669</v>
      </c>
      <c r="C439" s="89" t="s">
        <v>670</v>
      </c>
      <c r="D439" s="89" t="s">
        <v>630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671</v>
      </c>
      <c r="B440" s="89" t="s">
        <v>672</v>
      </c>
      <c r="C440" s="89" t="s">
        <v>357</v>
      </c>
      <c r="D440" s="89" t="s">
        <v>630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547</v>
      </c>
      <c r="B441" s="89" t="s">
        <v>548</v>
      </c>
      <c r="C441" s="89" t="s">
        <v>673</v>
      </c>
      <c r="D441" s="89" t="s">
        <v>630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630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674</v>
      </c>
      <c r="B443" s="89" t="s">
        <v>675</v>
      </c>
      <c r="C443" s="89" t="s">
        <v>676</v>
      </c>
      <c r="D443" s="89" t="s">
        <v>630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677</v>
      </c>
      <c r="B444" s="89" t="s">
        <v>678</v>
      </c>
      <c r="C444" s="89" t="s">
        <v>471</v>
      </c>
      <c r="D444" s="89" t="s">
        <v>630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630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679</v>
      </c>
      <c r="B446" s="89" t="s">
        <v>680</v>
      </c>
      <c r="C446" s="89" t="s">
        <v>319</v>
      </c>
      <c r="D446" s="89" t="s">
        <v>630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681</v>
      </c>
      <c r="B447" s="89" t="s">
        <v>682</v>
      </c>
      <c r="C447" s="89" t="s">
        <v>652</v>
      </c>
      <c r="D447" s="89" t="s">
        <v>630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683</v>
      </c>
      <c r="B448" s="89" t="s">
        <v>684</v>
      </c>
      <c r="C448" s="89" t="s">
        <v>676</v>
      </c>
      <c r="D448" s="89" t="s">
        <v>630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685</v>
      </c>
      <c r="B449" s="89" t="s">
        <v>686</v>
      </c>
      <c r="C449" s="89" t="s">
        <v>676</v>
      </c>
      <c r="D449" s="89" t="s">
        <v>630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805</v>
      </c>
      <c r="B450" s="89" t="s">
        <v>806</v>
      </c>
      <c r="C450" s="89" t="s">
        <v>317</v>
      </c>
      <c r="D450" s="89" t="s">
        <v>630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638</v>
      </c>
      <c r="B451" s="89" t="s">
        <v>636</v>
      </c>
      <c r="C451" s="89" t="s">
        <v>621</v>
      </c>
      <c r="D451" s="89" t="s">
        <v>630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687</v>
      </c>
      <c r="B452" s="89" t="s">
        <v>636</v>
      </c>
      <c r="C452" s="89" t="s">
        <v>688</v>
      </c>
      <c r="D452" s="89" t="s">
        <v>630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689</v>
      </c>
      <c r="B453" s="89" t="s">
        <v>690</v>
      </c>
      <c r="C453" s="89" t="s">
        <v>691</v>
      </c>
      <c r="D453" s="89" t="s">
        <v>630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630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692</v>
      </c>
      <c r="B455" s="89" t="s">
        <v>690</v>
      </c>
      <c r="C455" s="89" t="s">
        <v>693</v>
      </c>
      <c r="D455" s="89" t="s">
        <v>630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794</v>
      </c>
      <c r="B456" s="89" t="s">
        <v>795</v>
      </c>
      <c r="C456" s="89" t="s">
        <v>796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797</v>
      </c>
      <c r="B458" s="89" t="s">
        <v>695</v>
      </c>
      <c r="C458" s="89" t="s">
        <v>652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694</v>
      </c>
      <c r="B459" s="89" t="s">
        <v>651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650</v>
      </c>
      <c r="B460" s="89" t="s">
        <v>651</v>
      </c>
      <c r="C460" s="89" t="s">
        <v>652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799</v>
      </c>
      <c r="B461" s="89" t="s">
        <v>651</v>
      </c>
      <c r="C461" s="89" t="s">
        <v>658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655</v>
      </c>
      <c r="B462" s="89" t="s">
        <v>651</v>
      </c>
      <c r="C462" s="89" t="s">
        <v>656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800</v>
      </c>
      <c r="B463" s="89" t="s">
        <v>659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663</v>
      </c>
      <c r="B464" s="89" t="s">
        <v>664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801</v>
      </c>
      <c r="B465" s="89" t="s">
        <v>523</v>
      </c>
      <c r="C465" s="89" t="s">
        <v>802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803</v>
      </c>
      <c r="B466" s="89" t="s">
        <v>804</v>
      </c>
      <c r="C466" s="89" t="s">
        <v>562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668</v>
      </c>
      <c r="B467" s="89" t="s">
        <v>669</v>
      </c>
      <c r="C467" s="89" t="s">
        <v>670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547</v>
      </c>
      <c r="B468" s="89" t="s">
        <v>548</v>
      </c>
      <c r="C468" s="89" t="s">
        <v>673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677</v>
      </c>
      <c r="B469" s="89" t="s">
        <v>678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679</v>
      </c>
      <c r="B470" s="89" t="s">
        <v>680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683</v>
      </c>
      <c r="B471" s="89" t="s">
        <v>684</v>
      </c>
      <c r="C471" s="89" t="s">
        <v>676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685</v>
      </c>
      <c r="B472" s="89" t="s">
        <v>686</v>
      </c>
      <c r="C472" s="89" t="s">
        <v>676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687</v>
      </c>
      <c r="B473" s="89" t="s">
        <v>636</v>
      </c>
      <c r="C473" s="89" t="s">
        <v>688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689</v>
      </c>
      <c r="B474" s="89" t="s">
        <v>690</v>
      </c>
      <c r="C474" s="89" t="s">
        <v>691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692</v>
      </c>
      <c r="B475" s="89" t="s">
        <v>690</v>
      </c>
      <c r="C475" s="89" t="s">
        <v>693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714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715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737</v>
      </c>
      <c r="I481" s="215" t="s">
        <v>361</v>
      </c>
      <c r="J481" s="215" t="s">
        <v>289</v>
      </c>
      <c r="K481" s="215"/>
      <c r="L481" s="215" t="s">
        <v>737</v>
      </c>
      <c r="M481" s="215" t="s">
        <v>361</v>
      </c>
      <c r="N481" s="215" t="s">
        <v>289</v>
      </c>
      <c r="O481" s="215"/>
      <c r="P481" s="215" t="s">
        <v>737</v>
      </c>
      <c r="Q481" s="215" t="s">
        <v>361</v>
      </c>
      <c r="R481" s="215" t="s">
        <v>289</v>
      </c>
      <c r="S481" s="215"/>
      <c r="T481" s="215" t="s">
        <v>775</v>
      </c>
      <c r="U481" s="215" t="s">
        <v>478</v>
      </c>
      <c r="V481" s="215" t="s">
        <v>394</v>
      </c>
      <c r="W481" s="215"/>
      <c r="X481" s="215" t="s">
        <v>775</v>
      </c>
      <c r="Y481" s="215" t="s">
        <v>478</v>
      </c>
      <c r="Z481" s="215" t="s">
        <v>394</v>
      </c>
      <c r="AA481" s="215"/>
      <c r="AB481" s="215" t="s">
        <v>775</v>
      </c>
      <c r="AC481" s="215" t="s">
        <v>478</v>
      </c>
      <c r="AD481" s="215" t="s">
        <v>394</v>
      </c>
      <c r="AE481" s="215"/>
      <c r="AF481" s="215" t="s">
        <v>775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775</v>
      </c>
      <c r="AS481" s="215" t="s">
        <v>478</v>
      </c>
      <c r="AT481" s="215" t="s">
        <v>394</v>
      </c>
      <c r="AU481" s="215"/>
      <c r="AV481" s="215" t="s">
        <v>737</v>
      </c>
      <c r="AW481" s="215" t="s">
        <v>361</v>
      </c>
      <c r="AX481" s="215" t="s">
        <v>289</v>
      </c>
      <c r="AY481" s="215"/>
      <c r="AZ481" s="215" t="s">
        <v>737</v>
      </c>
      <c r="BA481" s="215" t="s">
        <v>361</v>
      </c>
      <c r="BB481" s="215" t="s">
        <v>289</v>
      </c>
    </row>
    <row r="482" spans="1:54" ht="12.75">
      <c r="A482" s="215" t="s">
        <v>790</v>
      </c>
      <c r="B482" s="215" t="s">
        <v>612</v>
      </c>
      <c r="C482" s="215" t="s">
        <v>291</v>
      </c>
      <c r="D482" s="215" t="s">
        <v>790</v>
      </c>
      <c r="E482" s="215" t="s">
        <v>612</v>
      </c>
      <c r="F482" s="215" t="s">
        <v>291</v>
      </c>
      <c r="G482" s="215"/>
      <c r="H482" s="215" t="s">
        <v>716</v>
      </c>
      <c r="I482" s="215" t="s">
        <v>350</v>
      </c>
      <c r="J482" s="215" t="s">
        <v>351</v>
      </c>
      <c r="K482" s="215"/>
      <c r="L482" s="215" t="s">
        <v>716</v>
      </c>
      <c r="M482" s="215" t="s">
        <v>350</v>
      </c>
      <c r="N482" s="215" t="s">
        <v>351</v>
      </c>
      <c r="O482" s="215"/>
      <c r="P482" s="215" t="s">
        <v>716</v>
      </c>
      <c r="Q482" s="215" t="s">
        <v>350</v>
      </c>
      <c r="R482" s="215" t="s">
        <v>351</v>
      </c>
      <c r="S482" s="215"/>
      <c r="T482" s="215" t="s">
        <v>737</v>
      </c>
      <c r="U482" s="215" t="s">
        <v>361</v>
      </c>
      <c r="V482" s="215" t="s">
        <v>289</v>
      </c>
      <c r="W482" s="215"/>
      <c r="X482" s="215" t="s">
        <v>737</v>
      </c>
      <c r="Y482" s="215" t="s">
        <v>361</v>
      </c>
      <c r="Z482" s="215" t="s">
        <v>289</v>
      </c>
      <c r="AA482" s="215"/>
      <c r="AB482" s="215" t="s">
        <v>737</v>
      </c>
      <c r="AC482" s="215" t="s">
        <v>361</v>
      </c>
      <c r="AD482" s="215" t="s">
        <v>289</v>
      </c>
      <c r="AE482" s="215"/>
      <c r="AF482" s="215" t="s">
        <v>737</v>
      </c>
      <c r="AG482" s="215" t="s">
        <v>361</v>
      </c>
      <c r="AH482" s="215" t="s">
        <v>289</v>
      </c>
      <c r="AI482" s="215"/>
      <c r="AJ482" s="215" t="s">
        <v>790</v>
      </c>
      <c r="AK482" s="215" t="s">
        <v>612</v>
      </c>
      <c r="AL482" s="215" t="s">
        <v>291</v>
      </c>
      <c r="AM482" s="215"/>
      <c r="AN482" s="215"/>
      <c r="AO482" s="215"/>
      <c r="AP482" s="215"/>
      <c r="AQ482" s="215"/>
      <c r="AR482" s="215" t="s">
        <v>775</v>
      </c>
      <c r="AS482" s="215" t="s">
        <v>478</v>
      </c>
      <c r="AT482" s="215" t="s">
        <v>394</v>
      </c>
      <c r="AU482" s="215"/>
      <c r="AV482" s="215" t="s">
        <v>716</v>
      </c>
      <c r="AW482" s="215" t="s">
        <v>350</v>
      </c>
      <c r="AX482" s="215" t="s">
        <v>351</v>
      </c>
      <c r="AY482" s="215"/>
      <c r="AZ482" s="215" t="s">
        <v>716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738</v>
      </c>
      <c r="K483" s="215"/>
      <c r="L483" s="215" t="s">
        <v>346</v>
      </c>
      <c r="M483" s="215" t="s">
        <v>347</v>
      </c>
      <c r="N483" s="215" t="s">
        <v>738</v>
      </c>
      <c r="O483" s="215"/>
      <c r="P483" s="215" t="s">
        <v>346</v>
      </c>
      <c r="Q483" s="215" t="s">
        <v>347</v>
      </c>
      <c r="R483" s="215" t="s">
        <v>738</v>
      </c>
      <c r="S483" s="215"/>
      <c r="T483" s="215" t="s">
        <v>716</v>
      </c>
      <c r="U483" s="215" t="s">
        <v>350</v>
      </c>
      <c r="V483" s="215" t="s">
        <v>351</v>
      </c>
      <c r="W483" s="215"/>
      <c r="X483" s="215" t="s">
        <v>716</v>
      </c>
      <c r="Y483" s="215" t="s">
        <v>350</v>
      </c>
      <c r="Z483" s="215" t="s">
        <v>351</v>
      </c>
      <c r="AA483" s="215"/>
      <c r="AB483" s="215" t="s">
        <v>716</v>
      </c>
      <c r="AC483" s="215" t="s">
        <v>350</v>
      </c>
      <c r="AD483" s="215" t="s">
        <v>351</v>
      </c>
      <c r="AE483" s="215"/>
      <c r="AF483" s="215" t="s">
        <v>716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737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738</v>
      </c>
      <c r="AY483" s="215"/>
      <c r="AZ483" s="215" t="s">
        <v>346</v>
      </c>
      <c r="BA483" s="215" t="s">
        <v>347</v>
      </c>
      <c r="BB483" s="215" t="s">
        <v>738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794</v>
      </c>
      <c r="I484" s="215" t="s">
        <v>795</v>
      </c>
      <c r="J484" s="215" t="s">
        <v>796</v>
      </c>
      <c r="K484" s="215"/>
      <c r="L484" s="215" t="s">
        <v>794</v>
      </c>
      <c r="M484" s="215" t="s">
        <v>795</v>
      </c>
      <c r="N484" s="215" t="s">
        <v>796</v>
      </c>
      <c r="O484" s="215"/>
      <c r="P484" s="215" t="s">
        <v>794</v>
      </c>
      <c r="Q484" s="215" t="s">
        <v>795</v>
      </c>
      <c r="R484" s="215" t="s">
        <v>796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737</v>
      </c>
      <c r="AS484" s="215" t="s">
        <v>361</v>
      </c>
      <c r="AT484" s="215" t="s">
        <v>289</v>
      </c>
      <c r="AU484" s="215"/>
      <c r="AV484" s="215" t="s">
        <v>794</v>
      </c>
      <c r="AW484" s="215" t="s">
        <v>795</v>
      </c>
      <c r="AX484" s="215" t="s">
        <v>796</v>
      </c>
      <c r="AY484" s="215"/>
      <c r="AZ484" s="215" t="s">
        <v>794</v>
      </c>
      <c r="BA484" s="215" t="s">
        <v>795</v>
      </c>
      <c r="BB484" s="215" t="s">
        <v>796</v>
      </c>
    </row>
    <row r="485" spans="1:54" ht="12.75">
      <c r="A485" s="215" t="s">
        <v>775</v>
      </c>
      <c r="B485" s="215" t="s">
        <v>478</v>
      </c>
      <c r="C485" s="215" t="s">
        <v>394</v>
      </c>
      <c r="D485" s="215" t="s">
        <v>775</v>
      </c>
      <c r="E485" s="215" t="s">
        <v>478</v>
      </c>
      <c r="F485" s="215" t="s">
        <v>394</v>
      </c>
      <c r="G485" s="215"/>
      <c r="H485" s="215" t="s">
        <v>794</v>
      </c>
      <c r="I485" s="215" t="s">
        <v>795</v>
      </c>
      <c r="J485" s="215" t="s">
        <v>796</v>
      </c>
      <c r="K485" s="215"/>
      <c r="L485" s="215" t="s">
        <v>794</v>
      </c>
      <c r="M485" s="215" t="s">
        <v>795</v>
      </c>
      <c r="N485" s="215" t="s">
        <v>796</v>
      </c>
      <c r="O485" s="215"/>
      <c r="P485" s="215" t="s">
        <v>794</v>
      </c>
      <c r="Q485" s="215" t="s">
        <v>795</v>
      </c>
      <c r="R485" s="215" t="s">
        <v>796</v>
      </c>
      <c r="S485" s="215"/>
      <c r="T485" s="215" t="s">
        <v>794</v>
      </c>
      <c r="U485" s="215" t="s">
        <v>795</v>
      </c>
      <c r="V485" s="215" t="s">
        <v>796</v>
      </c>
      <c r="W485" s="215"/>
      <c r="X485" s="215" t="s">
        <v>794</v>
      </c>
      <c r="Y485" s="215" t="s">
        <v>795</v>
      </c>
      <c r="Z485" s="215" t="s">
        <v>796</v>
      </c>
      <c r="AA485" s="215"/>
      <c r="AB485" s="215" t="s">
        <v>794</v>
      </c>
      <c r="AC485" s="215" t="s">
        <v>795</v>
      </c>
      <c r="AD485" s="215" t="s">
        <v>796</v>
      </c>
      <c r="AE485" s="215"/>
      <c r="AF485" s="215" t="s">
        <v>794</v>
      </c>
      <c r="AG485" s="215" t="s">
        <v>795</v>
      </c>
      <c r="AH485" s="215" t="s">
        <v>796</v>
      </c>
      <c r="AI485" s="215"/>
      <c r="AJ485" s="215" t="s">
        <v>775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737</v>
      </c>
      <c r="AS485" s="215" t="s">
        <v>361</v>
      </c>
      <c r="AT485" s="215" t="s">
        <v>289</v>
      </c>
      <c r="AU485" s="215"/>
      <c r="AV485" s="215" t="s">
        <v>794</v>
      </c>
      <c r="AW485" s="215" t="s">
        <v>795</v>
      </c>
      <c r="AX485" s="215" t="s">
        <v>796</v>
      </c>
      <c r="AY485" s="215"/>
      <c r="AZ485" s="215" t="s">
        <v>794</v>
      </c>
      <c r="BA485" s="215" t="s">
        <v>795</v>
      </c>
      <c r="BB485" s="215" t="s">
        <v>796</v>
      </c>
    </row>
    <row r="486" spans="1:54" ht="12.75">
      <c r="A486" s="215" t="s">
        <v>776</v>
      </c>
      <c r="B486" s="215" t="s">
        <v>479</v>
      </c>
      <c r="C486" s="215" t="s">
        <v>480</v>
      </c>
      <c r="D486" s="215" t="s">
        <v>776</v>
      </c>
      <c r="E486" s="215" t="s">
        <v>479</v>
      </c>
      <c r="F486" s="215" t="s">
        <v>480</v>
      </c>
      <c r="G486" s="215"/>
      <c r="H486" s="215" t="s">
        <v>739</v>
      </c>
      <c r="I486" s="215" t="s">
        <v>422</v>
      </c>
      <c r="J486" s="215" t="s">
        <v>738</v>
      </c>
      <c r="K486" s="215"/>
      <c r="L486" s="215" t="s">
        <v>739</v>
      </c>
      <c r="M486" s="215" t="s">
        <v>422</v>
      </c>
      <c r="N486" s="215" t="s">
        <v>738</v>
      </c>
      <c r="O486" s="215"/>
      <c r="P486" s="215" t="s">
        <v>739</v>
      </c>
      <c r="Q486" s="215" t="s">
        <v>422</v>
      </c>
      <c r="R486" s="215" t="s">
        <v>738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775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716</v>
      </c>
      <c r="AS486" s="215" t="s">
        <v>350</v>
      </c>
      <c r="AT486" s="215" t="s">
        <v>351</v>
      </c>
      <c r="AU486" s="215"/>
      <c r="AV486" s="215" t="s">
        <v>739</v>
      </c>
      <c r="AW486" s="215" t="s">
        <v>422</v>
      </c>
      <c r="AX486" s="215" t="s">
        <v>738</v>
      </c>
      <c r="AY486" s="215"/>
      <c r="AZ486" s="215" t="s">
        <v>739</v>
      </c>
      <c r="BA486" s="215" t="s">
        <v>422</v>
      </c>
      <c r="BB486" s="215" t="s">
        <v>738</v>
      </c>
    </row>
    <row r="487" spans="1:54" ht="12.75">
      <c r="A487" s="215" t="s">
        <v>777</v>
      </c>
      <c r="B487" s="215" t="s">
        <v>483</v>
      </c>
      <c r="C487" s="215" t="s">
        <v>326</v>
      </c>
      <c r="D487" s="215" t="s">
        <v>777</v>
      </c>
      <c r="E487" s="215" t="s">
        <v>483</v>
      </c>
      <c r="F487" s="215" t="s">
        <v>326</v>
      </c>
      <c r="G487" s="215"/>
      <c r="H487" s="215" t="s">
        <v>740</v>
      </c>
      <c r="I487" s="215" t="s">
        <v>741</v>
      </c>
      <c r="J487" s="215" t="s">
        <v>738</v>
      </c>
      <c r="K487" s="215"/>
      <c r="L487" s="215" t="s">
        <v>740</v>
      </c>
      <c r="M487" s="215" t="s">
        <v>741</v>
      </c>
      <c r="N487" s="215" t="s">
        <v>738</v>
      </c>
      <c r="O487" s="215"/>
      <c r="P487" s="215" t="s">
        <v>740</v>
      </c>
      <c r="Q487" s="215" t="s">
        <v>741</v>
      </c>
      <c r="R487" s="215" t="s">
        <v>738</v>
      </c>
      <c r="S487" s="215"/>
      <c r="T487" s="215" t="s">
        <v>718</v>
      </c>
      <c r="U487" s="215" t="s">
        <v>719</v>
      </c>
      <c r="V487" s="215" t="s">
        <v>289</v>
      </c>
      <c r="W487" s="215"/>
      <c r="X487" s="215" t="s">
        <v>718</v>
      </c>
      <c r="Y487" s="215" t="s">
        <v>719</v>
      </c>
      <c r="Z487" s="215" t="s">
        <v>289</v>
      </c>
      <c r="AA487" s="215"/>
      <c r="AB487" s="215" t="s">
        <v>718</v>
      </c>
      <c r="AC487" s="215" t="s">
        <v>719</v>
      </c>
      <c r="AD487" s="215" t="s">
        <v>289</v>
      </c>
      <c r="AE487" s="215"/>
      <c r="AF487" s="215" t="s">
        <v>718</v>
      </c>
      <c r="AG487" s="215" t="s">
        <v>719</v>
      </c>
      <c r="AH487" s="215" t="s">
        <v>289</v>
      </c>
      <c r="AI487" s="215"/>
      <c r="AJ487" s="215" t="s">
        <v>776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716</v>
      </c>
      <c r="AS487" s="215" t="s">
        <v>350</v>
      </c>
      <c r="AT487" s="215" t="s">
        <v>351</v>
      </c>
      <c r="AU487" s="215"/>
      <c r="AV487" s="215" t="s">
        <v>740</v>
      </c>
      <c r="AW487" s="215" t="s">
        <v>741</v>
      </c>
      <c r="AX487" s="215" t="s">
        <v>738</v>
      </c>
      <c r="AY487" s="215"/>
      <c r="AZ487" s="215" t="s">
        <v>740</v>
      </c>
      <c r="BA487" s="215" t="s">
        <v>741</v>
      </c>
      <c r="BB487" s="215" t="s">
        <v>738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717</v>
      </c>
      <c r="U488" s="215" t="s">
        <v>339</v>
      </c>
      <c r="V488" s="215" t="s">
        <v>340</v>
      </c>
      <c r="W488" s="215"/>
      <c r="X488" s="215" t="s">
        <v>717</v>
      </c>
      <c r="Y488" s="215" t="s">
        <v>339</v>
      </c>
      <c r="Z488" s="215" t="s">
        <v>340</v>
      </c>
      <c r="AA488" s="215"/>
      <c r="AB488" s="215" t="s">
        <v>717</v>
      </c>
      <c r="AC488" s="215" t="s">
        <v>339</v>
      </c>
      <c r="AD488" s="215" t="s">
        <v>340</v>
      </c>
      <c r="AE488" s="215"/>
      <c r="AF488" s="215" t="s">
        <v>717</v>
      </c>
      <c r="AG488" s="215" t="s">
        <v>339</v>
      </c>
      <c r="AH488" s="215" t="s">
        <v>340</v>
      </c>
      <c r="AI488" s="215"/>
      <c r="AJ488" s="215" t="s">
        <v>777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716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778</v>
      </c>
      <c r="B489" s="215" t="s">
        <v>779</v>
      </c>
      <c r="C489" s="215" t="s">
        <v>471</v>
      </c>
      <c r="D489" s="215" t="s">
        <v>778</v>
      </c>
      <c r="E489" s="215" t="s">
        <v>779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797</v>
      </c>
      <c r="U489" s="215" t="s">
        <v>695</v>
      </c>
      <c r="V489" s="215" t="s">
        <v>652</v>
      </c>
      <c r="W489" s="215"/>
      <c r="X489" s="215" t="s">
        <v>797</v>
      </c>
      <c r="Y489" s="215" t="s">
        <v>695</v>
      </c>
      <c r="Z489" s="215" t="s">
        <v>652</v>
      </c>
      <c r="AA489" s="215"/>
      <c r="AB489" s="215" t="s">
        <v>797</v>
      </c>
      <c r="AC489" s="215" t="s">
        <v>695</v>
      </c>
      <c r="AD489" s="215" t="s">
        <v>652</v>
      </c>
      <c r="AE489" s="215"/>
      <c r="AF489" s="215" t="s">
        <v>797</v>
      </c>
      <c r="AG489" s="215" t="s">
        <v>695</v>
      </c>
      <c r="AH489" s="215" t="s">
        <v>652</v>
      </c>
      <c r="AI489" s="215"/>
      <c r="AJ489" s="215" t="s">
        <v>737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738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794</v>
      </c>
      <c r="B490" s="215" t="s">
        <v>795</v>
      </c>
      <c r="C490" s="215" t="s">
        <v>796</v>
      </c>
      <c r="D490" s="215" t="s">
        <v>794</v>
      </c>
      <c r="E490" s="215" t="s">
        <v>795</v>
      </c>
      <c r="F490" s="215" t="s">
        <v>796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720</v>
      </c>
      <c r="U490" s="215" t="s">
        <v>290</v>
      </c>
      <c r="V490" s="215" t="s">
        <v>291</v>
      </c>
      <c r="W490" s="215"/>
      <c r="X490" s="215" t="s">
        <v>720</v>
      </c>
      <c r="Y490" s="215" t="s">
        <v>290</v>
      </c>
      <c r="Z490" s="215" t="s">
        <v>291</v>
      </c>
      <c r="AA490" s="215"/>
      <c r="AB490" s="215" t="s">
        <v>720</v>
      </c>
      <c r="AC490" s="215" t="s">
        <v>290</v>
      </c>
      <c r="AD490" s="215" t="s">
        <v>291</v>
      </c>
      <c r="AE490" s="215"/>
      <c r="AF490" s="215" t="s">
        <v>720</v>
      </c>
      <c r="AG490" s="215" t="s">
        <v>290</v>
      </c>
      <c r="AH490" s="215" t="s">
        <v>291</v>
      </c>
      <c r="AI490" s="215"/>
      <c r="AJ490" s="215" t="s">
        <v>716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794</v>
      </c>
      <c r="B491" s="215" t="s">
        <v>795</v>
      </c>
      <c r="C491" s="215" t="s">
        <v>796</v>
      </c>
      <c r="D491" s="215" t="s">
        <v>794</v>
      </c>
      <c r="E491" s="215" t="s">
        <v>795</v>
      </c>
      <c r="F491" s="215" t="s">
        <v>796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694</v>
      </c>
      <c r="U491" s="215" t="s">
        <v>651</v>
      </c>
      <c r="V491" s="215" t="s">
        <v>357</v>
      </c>
      <c r="W491" s="215"/>
      <c r="X491" s="215" t="s">
        <v>694</v>
      </c>
      <c r="Y491" s="215" t="s">
        <v>651</v>
      </c>
      <c r="Z491" s="215" t="s">
        <v>357</v>
      </c>
      <c r="AA491" s="215"/>
      <c r="AB491" s="215" t="s">
        <v>694</v>
      </c>
      <c r="AC491" s="215" t="s">
        <v>651</v>
      </c>
      <c r="AD491" s="215" t="s">
        <v>357</v>
      </c>
      <c r="AE491" s="215"/>
      <c r="AF491" s="215" t="s">
        <v>694</v>
      </c>
      <c r="AG491" s="215" t="s">
        <v>651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717</v>
      </c>
      <c r="I492" s="215" t="s">
        <v>339</v>
      </c>
      <c r="J492" s="215" t="s">
        <v>340</v>
      </c>
      <c r="K492" s="215"/>
      <c r="L492" s="215" t="s">
        <v>717</v>
      </c>
      <c r="M492" s="215" t="s">
        <v>339</v>
      </c>
      <c r="N492" s="215" t="s">
        <v>340</v>
      </c>
      <c r="O492" s="215"/>
      <c r="P492" s="215" t="s">
        <v>717</v>
      </c>
      <c r="Q492" s="215" t="s">
        <v>339</v>
      </c>
      <c r="R492" s="215" t="s">
        <v>340</v>
      </c>
      <c r="S492" s="215"/>
      <c r="T492" s="215" t="s">
        <v>798</v>
      </c>
      <c r="U492" s="215" t="s">
        <v>651</v>
      </c>
      <c r="V492" s="215" t="s">
        <v>657</v>
      </c>
      <c r="W492" s="215"/>
      <c r="X492" s="215" t="s">
        <v>798</v>
      </c>
      <c r="Y492" s="215" t="s">
        <v>651</v>
      </c>
      <c r="Z492" s="215" t="s">
        <v>657</v>
      </c>
      <c r="AA492" s="215"/>
      <c r="AB492" s="215" t="s">
        <v>798</v>
      </c>
      <c r="AC492" s="215" t="s">
        <v>651</v>
      </c>
      <c r="AD492" s="215" t="s">
        <v>657</v>
      </c>
      <c r="AE492" s="215"/>
      <c r="AF492" s="215" t="s">
        <v>798</v>
      </c>
      <c r="AG492" s="215" t="s">
        <v>651</v>
      </c>
      <c r="AH492" s="215" t="s">
        <v>657</v>
      </c>
      <c r="AI492" s="215"/>
      <c r="AJ492" s="215" t="s">
        <v>778</v>
      </c>
      <c r="AK492" s="215" t="s">
        <v>779</v>
      </c>
      <c r="AL492" s="215" t="s">
        <v>471</v>
      </c>
      <c r="AM492" s="215"/>
      <c r="AN492" s="215"/>
      <c r="AO492" s="215"/>
      <c r="AP492" s="215"/>
      <c r="AQ492" s="215"/>
      <c r="AR492" s="215" t="s">
        <v>794</v>
      </c>
      <c r="AS492" s="215" t="s">
        <v>795</v>
      </c>
      <c r="AT492" s="215" t="s">
        <v>796</v>
      </c>
      <c r="AU492" s="215"/>
      <c r="AV492" s="215" t="s">
        <v>717</v>
      </c>
      <c r="AW492" s="215" t="s">
        <v>339</v>
      </c>
      <c r="AX492" s="215" t="s">
        <v>340</v>
      </c>
      <c r="AY492" s="215"/>
      <c r="AZ492" s="215" t="s">
        <v>717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717</v>
      </c>
      <c r="I493" s="215" t="s">
        <v>339</v>
      </c>
      <c r="J493" s="215" t="s">
        <v>340</v>
      </c>
      <c r="K493" s="215"/>
      <c r="L493" s="215" t="s">
        <v>717</v>
      </c>
      <c r="M493" s="215" t="s">
        <v>339</v>
      </c>
      <c r="N493" s="215" t="s">
        <v>340</v>
      </c>
      <c r="O493" s="215"/>
      <c r="P493" s="215" t="s">
        <v>717</v>
      </c>
      <c r="Q493" s="215" t="s">
        <v>339</v>
      </c>
      <c r="R493" s="215" t="s">
        <v>340</v>
      </c>
      <c r="S493" s="215"/>
      <c r="T493" s="215" t="s">
        <v>650</v>
      </c>
      <c r="U493" s="215" t="s">
        <v>651</v>
      </c>
      <c r="V493" s="215" t="s">
        <v>652</v>
      </c>
      <c r="W493" s="215"/>
      <c r="X493" s="215" t="s">
        <v>650</v>
      </c>
      <c r="Y493" s="215" t="s">
        <v>651</v>
      </c>
      <c r="Z493" s="215" t="s">
        <v>652</v>
      </c>
      <c r="AA493" s="215"/>
      <c r="AB493" s="215" t="s">
        <v>650</v>
      </c>
      <c r="AC493" s="215" t="s">
        <v>651</v>
      </c>
      <c r="AD493" s="215" t="s">
        <v>652</v>
      </c>
      <c r="AE493" s="215"/>
      <c r="AF493" s="215" t="s">
        <v>650</v>
      </c>
      <c r="AG493" s="215" t="s">
        <v>651</v>
      </c>
      <c r="AH493" s="215" t="s">
        <v>652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794</v>
      </c>
      <c r="AS493" s="215" t="s">
        <v>795</v>
      </c>
      <c r="AT493" s="215" t="s">
        <v>796</v>
      </c>
      <c r="AU493" s="215"/>
      <c r="AV493" s="215" t="s">
        <v>717</v>
      </c>
      <c r="AW493" s="215" t="s">
        <v>339</v>
      </c>
      <c r="AX493" s="215" t="s">
        <v>340</v>
      </c>
      <c r="AY493" s="215"/>
      <c r="AZ493" s="215" t="s">
        <v>717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797</v>
      </c>
      <c r="I494" s="215" t="s">
        <v>695</v>
      </c>
      <c r="J494" s="215" t="s">
        <v>652</v>
      </c>
      <c r="K494" s="215"/>
      <c r="L494" s="215" t="s">
        <v>797</v>
      </c>
      <c r="M494" s="215" t="s">
        <v>695</v>
      </c>
      <c r="N494" s="215" t="s">
        <v>652</v>
      </c>
      <c r="O494" s="215"/>
      <c r="P494" s="215" t="s">
        <v>797</v>
      </c>
      <c r="Q494" s="215" t="s">
        <v>695</v>
      </c>
      <c r="R494" s="215" t="s">
        <v>652</v>
      </c>
      <c r="S494" s="215"/>
      <c r="T494" s="215" t="s">
        <v>799</v>
      </c>
      <c r="U494" s="215" t="s">
        <v>651</v>
      </c>
      <c r="V494" s="215" t="s">
        <v>658</v>
      </c>
      <c r="W494" s="215"/>
      <c r="X494" s="215" t="s">
        <v>799</v>
      </c>
      <c r="Y494" s="215" t="s">
        <v>651</v>
      </c>
      <c r="Z494" s="215" t="s">
        <v>658</v>
      </c>
      <c r="AA494" s="215"/>
      <c r="AB494" s="215" t="s">
        <v>799</v>
      </c>
      <c r="AC494" s="215" t="s">
        <v>651</v>
      </c>
      <c r="AD494" s="215" t="s">
        <v>658</v>
      </c>
      <c r="AE494" s="215"/>
      <c r="AF494" s="215" t="s">
        <v>799</v>
      </c>
      <c r="AG494" s="215" t="s">
        <v>651</v>
      </c>
      <c r="AH494" s="215" t="s">
        <v>658</v>
      </c>
      <c r="AI494" s="215"/>
      <c r="AJ494" s="215" t="s">
        <v>794</v>
      </c>
      <c r="AK494" s="215" t="s">
        <v>795</v>
      </c>
      <c r="AL494" s="215" t="s">
        <v>796</v>
      </c>
      <c r="AM494" s="215"/>
      <c r="AN494" s="215"/>
      <c r="AO494" s="215"/>
      <c r="AP494" s="215"/>
      <c r="AQ494" s="215"/>
      <c r="AR494" s="215" t="s">
        <v>794</v>
      </c>
      <c r="AS494" s="215" t="s">
        <v>795</v>
      </c>
      <c r="AT494" s="215" t="s">
        <v>796</v>
      </c>
      <c r="AU494" s="215"/>
      <c r="AV494" s="215" t="s">
        <v>797</v>
      </c>
      <c r="AW494" s="215" t="s">
        <v>695</v>
      </c>
      <c r="AX494" s="215" t="s">
        <v>652</v>
      </c>
      <c r="AY494" s="215"/>
      <c r="AZ494" s="215" t="s">
        <v>797</v>
      </c>
      <c r="BA494" s="215" t="s">
        <v>695</v>
      </c>
      <c r="BB494" s="215" t="s">
        <v>652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797</v>
      </c>
      <c r="I495" s="215" t="s">
        <v>695</v>
      </c>
      <c r="J495" s="215" t="s">
        <v>652</v>
      </c>
      <c r="K495" s="215"/>
      <c r="L495" s="215" t="s">
        <v>797</v>
      </c>
      <c r="M495" s="215" t="s">
        <v>695</v>
      </c>
      <c r="N495" s="215" t="s">
        <v>652</v>
      </c>
      <c r="O495" s="215"/>
      <c r="P495" s="215" t="s">
        <v>797</v>
      </c>
      <c r="Q495" s="215" t="s">
        <v>695</v>
      </c>
      <c r="R495" s="215" t="s">
        <v>652</v>
      </c>
      <c r="S495" s="215"/>
      <c r="T495" s="215" t="s">
        <v>653</v>
      </c>
      <c r="U495" s="215" t="s">
        <v>651</v>
      </c>
      <c r="V495" s="215" t="s">
        <v>654</v>
      </c>
      <c r="W495" s="215"/>
      <c r="X495" s="215" t="s">
        <v>653</v>
      </c>
      <c r="Y495" s="215" t="s">
        <v>651</v>
      </c>
      <c r="Z495" s="215" t="s">
        <v>654</v>
      </c>
      <c r="AA495" s="215"/>
      <c r="AB495" s="215" t="s">
        <v>653</v>
      </c>
      <c r="AC495" s="215" t="s">
        <v>651</v>
      </c>
      <c r="AD495" s="215" t="s">
        <v>654</v>
      </c>
      <c r="AE495" s="215"/>
      <c r="AF495" s="215" t="s">
        <v>653</v>
      </c>
      <c r="AG495" s="215" t="s">
        <v>651</v>
      </c>
      <c r="AH495" s="215" t="s">
        <v>654</v>
      </c>
      <c r="AI495" s="215"/>
      <c r="AJ495" s="215" t="s">
        <v>794</v>
      </c>
      <c r="AK495" s="215" t="s">
        <v>795</v>
      </c>
      <c r="AL495" s="215" t="s">
        <v>796</v>
      </c>
      <c r="AM495" s="215"/>
      <c r="AN495" s="215"/>
      <c r="AO495" s="215"/>
      <c r="AP495" s="215"/>
      <c r="AQ495" s="215"/>
      <c r="AR495" s="215" t="s">
        <v>794</v>
      </c>
      <c r="AS495" s="215" t="s">
        <v>795</v>
      </c>
      <c r="AT495" s="215" t="s">
        <v>796</v>
      </c>
      <c r="AU495" s="215"/>
      <c r="AV495" s="215" t="s">
        <v>797</v>
      </c>
      <c r="AW495" s="215" t="s">
        <v>695</v>
      </c>
      <c r="AX495" s="215" t="s">
        <v>652</v>
      </c>
      <c r="AY495" s="215"/>
      <c r="AZ495" s="215" t="s">
        <v>797</v>
      </c>
      <c r="BA495" s="215" t="s">
        <v>695</v>
      </c>
      <c r="BB495" s="215" t="s">
        <v>652</v>
      </c>
    </row>
    <row r="496" spans="1:54" ht="12.75">
      <c r="A496" s="215" t="s">
        <v>807</v>
      </c>
      <c r="B496" s="215" t="s">
        <v>443</v>
      </c>
      <c r="C496" s="215" t="s">
        <v>808</v>
      </c>
      <c r="D496" s="215" t="s">
        <v>807</v>
      </c>
      <c r="E496" s="215" t="s">
        <v>443</v>
      </c>
      <c r="F496" s="215" t="s">
        <v>808</v>
      </c>
      <c r="G496" s="215"/>
      <c r="H496" s="215" t="s">
        <v>362</v>
      </c>
      <c r="I496" s="215" t="s">
        <v>363</v>
      </c>
      <c r="J496" s="215" t="s">
        <v>738</v>
      </c>
      <c r="K496" s="215"/>
      <c r="L496" s="215" t="s">
        <v>362</v>
      </c>
      <c r="M496" s="215" t="s">
        <v>363</v>
      </c>
      <c r="N496" s="215" t="s">
        <v>738</v>
      </c>
      <c r="O496" s="215"/>
      <c r="P496" s="215" t="s">
        <v>362</v>
      </c>
      <c r="Q496" s="215" t="s">
        <v>363</v>
      </c>
      <c r="R496" s="215" t="s">
        <v>738</v>
      </c>
      <c r="S496" s="215"/>
      <c r="T496" s="215" t="s">
        <v>655</v>
      </c>
      <c r="U496" s="215" t="s">
        <v>651</v>
      </c>
      <c r="V496" s="215" t="s">
        <v>656</v>
      </c>
      <c r="W496" s="215"/>
      <c r="X496" s="215" t="s">
        <v>655</v>
      </c>
      <c r="Y496" s="215" t="s">
        <v>651</v>
      </c>
      <c r="Z496" s="215" t="s">
        <v>656</v>
      </c>
      <c r="AA496" s="215"/>
      <c r="AB496" s="215" t="s">
        <v>655</v>
      </c>
      <c r="AC496" s="215" t="s">
        <v>651</v>
      </c>
      <c r="AD496" s="215" t="s">
        <v>656</v>
      </c>
      <c r="AE496" s="215"/>
      <c r="AF496" s="215" t="s">
        <v>655</v>
      </c>
      <c r="AG496" s="215" t="s">
        <v>651</v>
      </c>
      <c r="AH496" s="215" t="s">
        <v>656</v>
      </c>
      <c r="AI496" s="215"/>
      <c r="AJ496" s="215" t="s">
        <v>794</v>
      </c>
      <c r="AK496" s="215" t="s">
        <v>795</v>
      </c>
      <c r="AL496" s="215" t="s">
        <v>796</v>
      </c>
      <c r="AM496" s="215"/>
      <c r="AN496" s="215"/>
      <c r="AO496" s="215"/>
      <c r="AP496" s="215"/>
      <c r="AQ496" s="215"/>
      <c r="AR496" s="215" t="s">
        <v>739</v>
      </c>
      <c r="AS496" s="215" t="s">
        <v>422</v>
      </c>
      <c r="AT496" s="215" t="s">
        <v>738</v>
      </c>
      <c r="AU496" s="215"/>
      <c r="AV496" s="215" t="s">
        <v>362</v>
      </c>
      <c r="AW496" s="215" t="s">
        <v>363</v>
      </c>
      <c r="AX496" s="215" t="s">
        <v>738</v>
      </c>
      <c r="AY496" s="215"/>
      <c r="AZ496" s="215" t="s">
        <v>362</v>
      </c>
      <c r="BA496" s="215" t="s">
        <v>363</v>
      </c>
      <c r="BB496" s="215" t="s">
        <v>738</v>
      </c>
    </row>
    <row r="497" spans="1:54" ht="12.75">
      <c r="A497" s="215" t="s">
        <v>780</v>
      </c>
      <c r="B497" s="215" t="s">
        <v>448</v>
      </c>
      <c r="C497" s="215" t="s">
        <v>313</v>
      </c>
      <c r="D497" s="215" t="s">
        <v>780</v>
      </c>
      <c r="E497" s="215" t="s">
        <v>448</v>
      </c>
      <c r="F497" s="215" t="s">
        <v>313</v>
      </c>
      <c r="G497" s="215"/>
      <c r="H497" s="215" t="s">
        <v>720</v>
      </c>
      <c r="I497" s="215" t="s">
        <v>290</v>
      </c>
      <c r="J497" s="215" t="s">
        <v>291</v>
      </c>
      <c r="K497" s="215"/>
      <c r="L497" s="215" t="s">
        <v>720</v>
      </c>
      <c r="M497" s="215" t="s">
        <v>290</v>
      </c>
      <c r="N497" s="215" t="s">
        <v>291</v>
      </c>
      <c r="O497" s="215"/>
      <c r="P497" s="215" t="s">
        <v>720</v>
      </c>
      <c r="Q497" s="215" t="s">
        <v>290</v>
      </c>
      <c r="R497" s="215" t="s">
        <v>291</v>
      </c>
      <c r="S497" s="215"/>
      <c r="T497" s="215" t="s">
        <v>721</v>
      </c>
      <c r="U497" s="215" t="s">
        <v>299</v>
      </c>
      <c r="V497" s="215" t="s">
        <v>722</v>
      </c>
      <c r="W497" s="215"/>
      <c r="X497" s="215" t="s">
        <v>721</v>
      </c>
      <c r="Y497" s="215" t="s">
        <v>299</v>
      </c>
      <c r="Z497" s="215" t="s">
        <v>722</v>
      </c>
      <c r="AA497" s="215"/>
      <c r="AB497" s="215" t="s">
        <v>721</v>
      </c>
      <c r="AC497" s="215" t="s">
        <v>299</v>
      </c>
      <c r="AD497" s="215" t="s">
        <v>722</v>
      </c>
      <c r="AE497" s="215"/>
      <c r="AF497" s="215" t="s">
        <v>721</v>
      </c>
      <c r="AG497" s="215" t="s">
        <v>299</v>
      </c>
      <c r="AH497" s="215" t="s">
        <v>722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740</v>
      </c>
      <c r="AS497" s="215" t="s">
        <v>741</v>
      </c>
      <c r="AT497" s="215" t="s">
        <v>738</v>
      </c>
      <c r="AU497" s="215"/>
      <c r="AV497" s="215" t="s">
        <v>720</v>
      </c>
      <c r="AW497" s="215" t="s">
        <v>290</v>
      </c>
      <c r="AX497" s="215" t="s">
        <v>291</v>
      </c>
      <c r="AY497" s="215"/>
      <c r="AZ497" s="215" t="s">
        <v>720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694</v>
      </c>
      <c r="I499" s="215" t="s">
        <v>651</v>
      </c>
      <c r="J499" s="215" t="s">
        <v>357</v>
      </c>
      <c r="K499" s="215"/>
      <c r="L499" s="215" t="s">
        <v>694</v>
      </c>
      <c r="M499" s="215" t="s">
        <v>651</v>
      </c>
      <c r="N499" s="215" t="s">
        <v>357</v>
      </c>
      <c r="O499" s="215"/>
      <c r="P499" s="215" t="s">
        <v>694</v>
      </c>
      <c r="Q499" s="215" t="s">
        <v>651</v>
      </c>
      <c r="R499" s="215" t="s">
        <v>357</v>
      </c>
      <c r="S499" s="215"/>
      <c r="T499" s="215" t="s">
        <v>800</v>
      </c>
      <c r="U499" s="215" t="s">
        <v>659</v>
      </c>
      <c r="V499" s="215" t="s">
        <v>357</v>
      </c>
      <c r="W499" s="215"/>
      <c r="X499" s="215" t="s">
        <v>800</v>
      </c>
      <c r="Y499" s="215" t="s">
        <v>659</v>
      </c>
      <c r="Z499" s="215" t="s">
        <v>357</v>
      </c>
      <c r="AA499" s="215"/>
      <c r="AB499" s="215" t="s">
        <v>800</v>
      </c>
      <c r="AC499" s="215" t="s">
        <v>659</v>
      </c>
      <c r="AD499" s="215" t="s">
        <v>357</v>
      </c>
      <c r="AE499" s="215"/>
      <c r="AF499" s="215" t="s">
        <v>800</v>
      </c>
      <c r="AG499" s="215" t="s">
        <v>659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694</v>
      </c>
      <c r="AW499" s="215" t="s">
        <v>651</v>
      </c>
      <c r="AX499" s="215" t="s">
        <v>357</v>
      </c>
      <c r="AY499" s="215"/>
      <c r="AZ499" s="215" t="s">
        <v>694</v>
      </c>
      <c r="BA499" s="215" t="s">
        <v>651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694</v>
      </c>
      <c r="I500" s="215" t="s">
        <v>651</v>
      </c>
      <c r="J500" s="215" t="s">
        <v>357</v>
      </c>
      <c r="K500" s="215"/>
      <c r="L500" s="215" t="s">
        <v>694</v>
      </c>
      <c r="M500" s="215" t="s">
        <v>651</v>
      </c>
      <c r="N500" s="215" t="s">
        <v>357</v>
      </c>
      <c r="O500" s="215"/>
      <c r="P500" s="215" t="s">
        <v>694</v>
      </c>
      <c r="Q500" s="215" t="s">
        <v>651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723</v>
      </c>
      <c r="Y500" s="215" t="s">
        <v>724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723</v>
      </c>
      <c r="AG500" s="215" t="s">
        <v>724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694</v>
      </c>
      <c r="AW500" s="215" t="s">
        <v>651</v>
      </c>
      <c r="AX500" s="215" t="s">
        <v>357</v>
      </c>
      <c r="AY500" s="215"/>
      <c r="AZ500" s="215" t="s">
        <v>694</v>
      </c>
      <c r="BA500" s="215" t="s">
        <v>651</v>
      </c>
      <c r="BB500" s="215" t="s">
        <v>357</v>
      </c>
    </row>
    <row r="501" spans="1:54" ht="12.75">
      <c r="A501" s="215" t="s">
        <v>781</v>
      </c>
      <c r="B501" s="215" t="s">
        <v>492</v>
      </c>
      <c r="C501" s="215" t="s">
        <v>317</v>
      </c>
      <c r="D501" s="215" t="s">
        <v>781</v>
      </c>
      <c r="E501" s="215" t="s">
        <v>492</v>
      </c>
      <c r="F501" s="215" t="s">
        <v>317</v>
      </c>
      <c r="G501" s="215"/>
      <c r="H501" s="215" t="s">
        <v>798</v>
      </c>
      <c r="I501" s="215" t="s">
        <v>651</v>
      </c>
      <c r="J501" s="215" t="s">
        <v>657</v>
      </c>
      <c r="K501" s="215"/>
      <c r="L501" s="215" t="s">
        <v>798</v>
      </c>
      <c r="M501" s="215" t="s">
        <v>651</v>
      </c>
      <c r="N501" s="215" t="s">
        <v>657</v>
      </c>
      <c r="O501" s="215"/>
      <c r="P501" s="215" t="s">
        <v>798</v>
      </c>
      <c r="Q501" s="215" t="s">
        <v>651</v>
      </c>
      <c r="R501" s="215" t="s">
        <v>657</v>
      </c>
      <c r="S501" s="215"/>
      <c r="T501" s="215" t="s">
        <v>723</v>
      </c>
      <c r="U501" s="215" t="s">
        <v>724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723</v>
      </c>
      <c r="AC501" s="215" t="s">
        <v>724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807</v>
      </c>
      <c r="AK501" s="215" t="s">
        <v>443</v>
      </c>
      <c r="AL501" s="215" t="s">
        <v>808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798</v>
      </c>
      <c r="AW501" s="215" t="s">
        <v>651</v>
      </c>
      <c r="AX501" s="215" t="s">
        <v>657</v>
      </c>
      <c r="AY501" s="215"/>
      <c r="AZ501" s="215" t="s">
        <v>798</v>
      </c>
      <c r="BA501" s="215" t="s">
        <v>651</v>
      </c>
      <c r="BB501" s="215" t="s">
        <v>657</v>
      </c>
    </row>
    <row r="502" spans="1:54" ht="12.75">
      <c r="A502" s="215" t="s">
        <v>717</v>
      </c>
      <c r="B502" s="215" t="s">
        <v>339</v>
      </c>
      <c r="C502" s="215" t="s">
        <v>340</v>
      </c>
      <c r="D502" s="215" t="s">
        <v>717</v>
      </c>
      <c r="E502" s="215" t="s">
        <v>339</v>
      </c>
      <c r="F502" s="215" t="s">
        <v>340</v>
      </c>
      <c r="G502" s="215"/>
      <c r="H502" s="215" t="s">
        <v>650</v>
      </c>
      <c r="I502" s="215" t="s">
        <v>651</v>
      </c>
      <c r="J502" s="215" t="s">
        <v>652</v>
      </c>
      <c r="K502" s="215"/>
      <c r="L502" s="215" t="s">
        <v>650</v>
      </c>
      <c r="M502" s="215" t="s">
        <v>651</v>
      </c>
      <c r="N502" s="215" t="s">
        <v>652</v>
      </c>
      <c r="O502" s="215"/>
      <c r="P502" s="215" t="s">
        <v>650</v>
      </c>
      <c r="Q502" s="215" t="s">
        <v>651</v>
      </c>
      <c r="R502" s="215" t="s">
        <v>652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791</v>
      </c>
      <c r="Y502" s="215" t="s">
        <v>792</v>
      </c>
      <c r="Z502" s="215" t="s">
        <v>611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791</v>
      </c>
      <c r="AG502" s="215" t="s">
        <v>792</v>
      </c>
      <c r="AH502" s="215" t="s">
        <v>611</v>
      </c>
      <c r="AI502" s="215"/>
      <c r="AJ502" s="215" t="s">
        <v>780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650</v>
      </c>
      <c r="AW502" s="215" t="s">
        <v>651</v>
      </c>
      <c r="AX502" s="215" t="s">
        <v>652</v>
      </c>
      <c r="AY502" s="215"/>
      <c r="AZ502" s="215" t="s">
        <v>650</v>
      </c>
      <c r="BA502" s="215" t="s">
        <v>651</v>
      </c>
      <c r="BB502" s="215" t="s">
        <v>652</v>
      </c>
    </row>
    <row r="503" spans="1:54" ht="12.75">
      <c r="A503" s="215" t="s">
        <v>717</v>
      </c>
      <c r="B503" s="215" t="s">
        <v>339</v>
      </c>
      <c r="C503" s="215" t="s">
        <v>340</v>
      </c>
      <c r="D503" s="215" t="s">
        <v>717</v>
      </c>
      <c r="E503" s="215" t="s">
        <v>339</v>
      </c>
      <c r="F503" s="215" t="s">
        <v>340</v>
      </c>
      <c r="G503" s="215"/>
      <c r="H503" s="215" t="s">
        <v>650</v>
      </c>
      <c r="I503" s="215" t="s">
        <v>651</v>
      </c>
      <c r="J503" s="215" t="s">
        <v>652</v>
      </c>
      <c r="K503" s="215"/>
      <c r="L503" s="215" t="s">
        <v>650</v>
      </c>
      <c r="M503" s="215" t="s">
        <v>651</v>
      </c>
      <c r="N503" s="215" t="s">
        <v>652</v>
      </c>
      <c r="O503" s="215"/>
      <c r="P503" s="215" t="s">
        <v>650</v>
      </c>
      <c r="Q503" s="215" t="s">
        <v>651</v>
      </c>
      <c r="R503" s="215" t="s">
        <v>652</v>
      </c>
      <c r="S503" s="215"/>
      <c r="T503" s="215" t="s">
        <v>791</v>
      </c>
      <c r="U503" s="215" t="s">
        <v>792</v>
      </c>
      <c r="V503" s="215" t="s">
        <v>611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791</v>
      </c>
      <c r="AC503" s="215" t="s">
        <v>792</v>
      </c>
      <c r="AD503" s="215" t="s">
        <v>611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718</v>
      </c>
      <c r="AS503" s="215" t="s">
        <v>719</v>
      </c>
      <c r="AT503" s="215" t="s">
        <v>289</v>
      </c>
      <c r="AU503" s="215"/>
      <c r="AV503" s="215" t="s">
        <v>650</v>
      </c>
      <c r="AW503" s="215" t="s">
        <v>651</v>
      </c>
      <c r="AX503" s="215" t="s">
        <v>652</v>
      </c>
      <c r="AY503" s="215"/>
      <c r="AZ503" s="215" t="s">
        <v>650</v>
      </c>
      <c r="BA503" s="215" t="s">
        <v>651</v>
      </c>
      <c r="BB503" s="215" t="s">
        <v>652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799</v>
      </c>
      <c r="I504" s="215" t="s">
        <v>651</v>
      </c>
      <c r="J504" s="215" t="s">
        <v>658</v>
      </c>
      <c r="K504" s="215"/>
      <c r="L504" s="215" t="s">
        <v>799</v>
      </c>
      <c r="M504" s="215" t="s">
        <v>651</v>
      </c>
      <c r="N504" s="215" t="s">
        <v>658</v>
      </c>
      <c r="O504" s="215"/>
      <c r="P504" s="215" t="s">
        <v>799</v>
      </c>
      <c r="Q504" s="215" t="s">
        <v>651</v>
      </c>
      <c r="R504" s="215" t="s">
        <v>658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660</v>
      </c>
      <c r="Y504" s="215" t="s">
        <v>661</v>
      </c>
      <c r="Z504" s="215" t="s">
        <v>662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660</v>
      </c>
      <c r="AG504" s="215" t="s">
        <v>661</v>
      </c>
      <c r="AH504" s="215" t="s">
        <v>662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718</v>
      </c>
      <c r="AS504" s="215" t="s">
        <v>719</v>
      </c>
      <c r="AT504" s="215" t="s">
        <v>289</v>
      </c>
      <c r="AU504" s="215"/>
      <c r="AV504" s="215" t="s">
        <v>799</v>
      </c>
      <c r="AW504" s="215" t="s">
        <v>651</v>
      </c>
      <c r="AX504" s="215" t="s">
        <v>658</v>
      </c>
      <c r="AY504" s="215"/>
      <c r="AZ504" s="215" t="s">
        <v>799</v>
      </c>
      <c r="BA504" s="215" t="s">
        <v>651</v>
      </c>
      <c r="BB504" s="215" t="s">
        <v>658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799</v>
      </c>
      <c r="I505" s="215" t="s">
        <v>651</v>
      </c>
      <c r="J505" s="215" t="s">
        <v>658</v>
      </c>
      <c r="K505" s="215"/>
      <c r="L505" s="215" t="s">
        <v>799</v>
      </c>
      <c r="M505" s="215" t="s">
        <v>651</v>
      </c>
      <c r="N505" s="215" t="s">
        <v>658</v>
      </c>
      <c r="O505" s="215"/>
      <c r="P505" s="215" t="s">
        <v>799</v>
      </c>
      <c r="Q505" s="215" t="s">
        <v>651</v>
      </c>
      <c r="R505" s="215" t="s">
        <v>658</v>
      </c>
      <c r="S505" s="215"/>
      <c r="T505" s="215" t="s">
        <v>660</v>
      </c>
      <c r="U505" s="215" t="s">
        <v>661</v>
      </c>
      <c r="V505" s="215" t="s">
        <v>662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660</v>
      </c>
      <c r="AC505" s="215" t="s">
        <v>661</v>
      </c>
      <c r="AD505" s="215" t="s">
        <v>662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799</v>
      </c>
      <c r="AW505" s="215" t="s">
        <v>651</v>
      </c>
      <c r="AX505" s="215" t="s">
        <v>658</v>
      </c>
      <c r="AY505" s="215"/>
      <c r="AZ505" s="215" t="s">
        <v>799</v>
      </c>
      <c r="BA505" s="215" t="s">
        <v>651</v>
      </c>
      <c r="BB505" s="215" t="s">
        <v>658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653</v>
      </c>
      <c r="I506" s="215" t="s">
        <v>651</v>
      </c>
      <c r="J506" s="215" t="s">
        <v>654</v>
      </c>
      <c r="K506" s="215"/>
      <c r="L506" s="215" t="s">
        <v>653</v>
      </c>
      <c r="M506" s="215" t="s">
        <v>651</v>
      </c>
      <c r="N506" s="215" t="s">
        <v>654</v>
      </c>
      <c r="O506" s="215"/>
      <c r="P506" s="215" t="s">
        <v>653</v>
      </c>
      <c r="Q506" s="215" t="s">
        <v>651</v>
      </c>
      <c r="R506" s="215" t="s">
        <v>654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663</v>
      </c>
      <c r="Y506" s="215" t="s">
        <v>664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663</v>
      </c>
      <c r="AG506" s="215" t="s">
        <v>664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717</v>
      </c>
      <c r="AS506" s="215" t="s">
        <v>339</v>
      </c>
      <c r="AT506" s="215" t="s">
        <v>340</v>
      </c>
      <c r="AU506" s="215"/>
      <c r="AV506" s="215" t="s">
        <v>653</v>
      </c>
      <c r="AW506" s="215" t="s">
        <v>651</v>
      </c>
      <c r="AX506" s="215" t="s">
        <v>654</v>
      </c>
      <c r="AY506" s="215"/>
      <c r="AZ506" s="215" t="s">
        <v>653</v>
      </c>
      <c r="BA506" s="215" t="s">
        <v>651</v>
      </c>
      <c r="BB506" s="215" t="s">
        <v>654</v>
      </c>
    </row>
    <row r="507" spans="1:54" ht="12.75">
      <c r="A507" s="215" t="s">
        <v>797</v>
      </c>
      <c r="B507" s="215" t="s">
        <v>695</v>
      </c>
      <c r="C507" s="215" t="s">
        <v>652</v>
      </c>
      <c r="D507" s="215" t="s">
        <v>797</v>
      </c>
      <c r="E507" s="215" t="s">
        <v>695</v>
      </c>
      <c r="F507" s="215" t="s">
        <v>652</v>
      </c>
      <c r="G507" s="215"/>
      <c r="H507" s="215" t="s">
        <v>655</v>
      </c>
      <c r="I507" s="215" t="s">
        <v>651</v>
      </c>
      <c r="J507" s="215" t="s">
        <v>656</v>
      </c>
      <c r="K507" s="215"/>
      <c r="L507" s="215" t="s">
        <v>655</v>
      </c>
      <c r="M507" s="215" t="s">
        <v>651</v>
      </c>
      <c r="N507" s="215" t="s">
        <v>656</v>
      </c>
      <c r="O507" s="215"/>
      <c r="P507" s="215" t="s">
        <v>655</v>
      </c>
      <c r="Q507" s="215" t="s">
        <v>651</v>
      </c>
      <c r="R507" s="215" t="s">
        <v>656</v>
      </c>
      <c r="S507" s="215"/>
      <c r="T507" s="215" t="s">
        <v>663</v>
      </c>
      <c r="U507" s="215" t="s">
        <v>664</v>
      </c>
      <c r="V507" s="215" t="s">
        <v>437</v>
      </c>
      <c r="W507" s="215"/>
      <c r="X507" s="215" t="s">
        <v>801</v>
      </c>
      <c r="Y507" s="215" t="s">
        <v>523</v>
      </c>
      <c r="Z507" s="215" t="s">
        <v>802</v>
      </c>
      <c r="AA507" s="215"/>
      <c r="AB507" s="215" t="s">
        <v>663</v>
      </c>
      <c r="AC507" s="215" t="s">
        <v>664</v>
      </c>
      <c r="AD507" s="215" t="s">
        <v>437</v>
      </c>
      <c r="AE507" s="215"/>
      <c r="AF507" s="215" t="s">
        <v>801</v>
      </c>
      <c r="AG507" s="215" t="s">
        <v>523</v>
      </c>
      <c r="AH507" s="215" t="s">
        <v>802</v>
      </c>
      <c r="AI507" s="215"/>
      <c r="AJ507" s="215" t="s">
        <v>781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717</v>
      </c>
      <c r="AS507" s="215" t="s">
        <v>339</v>
      </c>
      <c r="AT507" s="215" t="s">
        <v>340</v>
      </c>
      <c r="AU507" s="215"/>
      <c r="AV507" s="215" t="s">
        <v>655</v>
      </c>
      <c r="AW507" s="215" t="s">
        <v>651</v>
      </c>
      <c r="AX507" s="215" t="s">
        <v>656</v>
      </c>
      <c r="AY507" s="215"/>
      <c r="AZ507" s="215" t="s">
        <v>655</v>
      </c>
      <c r="BA507" s="215" t="s">
        <v>651</v>
      </c>
      <c r="BB507" s="215" t="s">
        <v>656</v>
      </c>
    </row>
    <row r="508" spans="1:54" ht="12.75">
      <c r="A508" s="215" t="s">
        <v>797</v>
      </c>
      <c r="B508" s="215" t="s">
        <v>695</v>
      </c>
      <c r="C508" s="215" t="s">
        <v>652</v>
      </c>
      <c r="D508" s="215" t="s">
        <v>797</v>
      </c>
      <c r="E508" s="215" t="s">
        <v>695</v>
      </c>
      <c r="F508" s="215" t="s">
        <v>652</v>
      </c>
      <c r="G508" s="215"/>
      <c r="H508" s="215" t="s">
        <v>655</v>
      </c>
      <c r="I508" s="215" t="s">
        <v>651</v>
      </c>
      <c r="J508" s="215" t="s">
        <v>656</v>
      </c>
      <c r="K508" s="215"/>
      <c r="L508" s="215" t="s">
        <v>655</v>
      </c>
      <c r="M508" s="215" t="s">
        <v>651</v>
      </c>
      <c r="N508" s="215" t="s">
        <v>656</v>
      </c>
      <c r="O508" s="215"/>
      <c r="P508" s="215" t="s">
        <v>655</v>
      </c>
      <c r="Q508" s="215" t="s">
        <v>651</v>
      </c>
      <c r="R508" s="215" t="s">
        <v>656</v>
      </c>
      <c r="S508" s="215"/>
      <c r="T508" s="215" t="s">
        <v>801</v>
      </c>
      <c r="U508" s="215" t="s">
        <v>523</v>
      </c>
      <c r="V508" s="215" t="s">
        <v>802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801</v>
      </c>
      <c r="AC508" s="215" t="s">
        <v>523</v>
      </c>
      <c r="AD508" s="215" t="s">
        <v>802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718</v>
      </c>
      <c r="AK508" s="215" t="s">
        <v>719</v>
      </c>
      <c r="AL508" s="215" t="s">
        <v>289</v>
      </c>
      <c r="AM508" s="215"/>
      <c r="AN508" s="215"/>
      <c r="AO508" s="215"/>
      <c r="AP508" s="215"/>
      <c r="AQ508" s="215"/>
      <c r="AR508" s="215" t="s">
        <v>717</v>
      </c>
      <c r="AS508" s="215" t="s">
        <v>339</v>
      </c>
      <c r="AT508" s="215" t="s">
        <v>340</v>
      </c>
      <c r="AU508" s="215"/>
      <c r="AV508" s="215" t="s">
        <v>655</v>
      </c>
      <c r="AW508" s="215" t="s">
        <v>651</v>
      </c>
      <c r="AX508" s="215" t="s">
        <v>656</v>
      </c>
      <c r="AY508" s="215"/>
      <c r="AZ508" s="215" t="s">
        <v>655</v>
      </c>
      <c r="BA508" s="215" t="s">
        <v>651</v>
      </c>
      <c r="BB508" s="215" t="s">
        <v>656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800</v>
      </c>
      <c r="I509" s="215" t="s">
        <v>659</v>
      </c>
      <c r="J509" s="215" t="s">
        <v>357</v>
      </c>
      <c r="K509" s="215"/>
      <c r="L509" s="215" t="s">
        <v>800</v>
      </c>
      <c r="M509" s="215" t="s">
        <v>659</v>
      </c>
      <c r="N509" s="215" t="s">
        <v>357</v>
      </c>
      <c r="O509" s="215"/>
      <c r="P509" s="215" t="s">
        <v>800</v>
      </c>
      <c r="Q509" s="215" t="s">
        <v>659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665</v>
      </c>
      <c r="Y509" s="215" t="s">
        <v>666</v>
      </c>
      <c r="Z509" s="215" t="s">
        <v>667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665</v>
      </c>
      <c r="AG509" s="215" t="s">
        <v>666</v>
      </c>
      <c r="AH509" s="215" t="s">
        <v>667</v>
      </c>
      <c r="AI509" s="215"/>
      <c r="AJ509" s="215" t="s">
        <v>717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717</v>
      </c>
      <c r="AS509" s="215" t="s">
        <v>339</v>
      </c>
      <c r="AT509" s="215" t="s">
        <v>340</v>
      </c>
      <c r="AU509" s="215"/>
      <c r="AV509" s="215" t="s">
        <v>800</v>
      </c>
      <c r="AW509" s="215" t="s">
        <v>659</v>
      </c>
      <c r="AX509" s="215" t="s">
        <v>357</v>
      </c>
      <c r="AY509" s="215"/>
      <c r="AZ509" s="215" t="s">
        <v>800</v>
      </c>
      <c r="BA509" s="215" t="s">
        <v>659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800</v>
      </c>
      <c r="I510" s="215" t="s">
        <v>659</v>
      </c>
      <c r="J510" s="215" t="s">
        <v>357</v>
      </c>
      <c r="K510" s="215"/>
      <c r="L510" s="215" t="s">
        <v>800</v>
      </c>
      <c r="M510" s="215" t="s">
        <v>659</v>
      </c>
      <c r="N510" s="215" t="s">
        <v>357</v>
      </c>
      <c r="O510" s="215"/>
      <c r="P510" s="215" t="s">
        <v>800</v>
      </c>
      <c r="Q510" s="215" t="s">
        <v>659</v>
      </c>
      <c r="R510" s="215" t="s">
        <v>357</v>
      </c>
      <c r="S510" s="215"/>
      <c r="T510" s="215" t="s">
        <v>665</v>
      </c>
      <c r="U510" s="215" t="s">
        <v>666</v>
      </c>
      <c r="V510" s="215" t="s">
        <v>667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665</v>
      </c>
      <c r="AC510" s="215" t="s">
        <v>666</v>
      </c>
      <c r="AD510" s="215" t="s">
        <v>667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717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797</v>
      </c>
      <c r="AS510" s="215" t="s">
        <v>695</v>
      </c>
      <c r="AT510" s="215" t="s">
        <v>652</v>
      </c>
      <c r="AU510" s="215"/>
      <c r="AV510" s="215" t="s">
        <v>800</v>
      </c>
      <c r="AW510" s="215" t="s">
        <v>659</v>
      </c>
      <c r="AX510" s="215" t="s">
        <v>357</v>
      </c>
      <c r="AY510" s="215"/>
      <c r="AZ510" s="215" t="s">
        <v>800</v>
      </c>
      <c r="BA510" s="215" t="s">
        <v>659</v>
      </c>
      <c r="BB510" s="215" t="s">
        <v>357</v>
      </c>
    </row>
    <row r="511" spans="1:54" ht="12.75">
      <c r="A511" s="215" t="s">
        <v>720</v>
      </c>
      <c r="B511" s="215" t="s">
        <v>290</v>
      </c>
      <c r="C511" s="215" t="s">
        <v>291</v>
      </c>
      <c r="D511" s="215" t="s">
        <v>720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631</v>
      </c>
      <c r="Y511" s="215" t="s">
        <v>312</v>
      </c>
      <c r="Z511" s="215" t="s">
        <v>632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631</v>
      </c>
      <c r="AG511" s="215" t="s">
        <v>312</v>
      </c>
      <c r="AH511" s="215" t="s">
        <v>632</v>
      </c>
      <c r="AI511" s="215"/>
      <c r="AJ511" s="215" t="s">
        <v>717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797</v>
      </c>
      <c r="AS511" s="215" t="s">
        <v>695</v>
      </c>
      <c r="AT511" s="215" t="s">
        <v>652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631</v>
      </c>
      <c r="U512" s="215" t="s">
        <v>312</v>
      </c>
      <c r="V512" s="215" t="s">
        <v>632</v>
      </c>
      <c r="W512" s="215"/>
      <c r="X512" s="215" t="s">
        <v>633</v>
      </c>
      <c r="Y512" s="215" t="s">
        <v>312</v>
      </c>
      <c r="Z512" s="215" t="s">
        <v>634</v>
      </c>
      <c r="AA512" s="215"/>
      <c r="AB512" s="215" t="s">
        <v>631</v>
      </c>
      <c r="AC512" s="215" t="s">
        <v>312</v>
      </c>
      <c r="AD512" s="215" t="s">
        <v>632</v>
      </c>
      <c r="AE512" s="215"/>
      <c r="AF512" s="215" t="s">
        <v>633</v>
      </c>
      <c r="AG512" s="215" t="s">
        <v>312</v>
      </c>
      <c r="AH512" s="215" t="s">
        <v>634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797</v>
      </c>
      <c r="AS512" s="215" t="s">
        <v>695</v>
      </c>
      <c r="AT512" s="215" t="s">
        <v>652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782</v>
      </c>
      <c r="B513" s="215" t="s">
        <v>500</v>
      </c>
      <c r="C513" s="215" t="s">
        <v>291</v>
      </c>
      <c r="D513" s="215" t="s">
        <v>782</v>
      </c>
      <c r="E513" s="215" t="s">
        <v>500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633</v>
      </c>
      <c r="U513" s="215" t="s">
        <v>312</v>
      </c>
      <c r="V513" s="215" t="s">
        <v>634</v>
      </c>
      <c r="W513" s="215"/>
      <c r="X513" s="215" t="s">
        <v>803</v>
      </c>
      <c r="Y513" s="215" t="s">
        <v>804</v>
      </c>
      <c r="Z513" s="215" t="s">
        <v>562</v>
      </c>
      <c r="AA513" s="215"/>
      <c r="AB513" s="215" t="s">
        <v>633</v>
      </c>
      <c r="AC513" s="215" t="s">
        <v>312</v>
      </c>
      <c r="AD513" s="215" t="s">
        <v>634</v>
      </c>
      <c r="AE513" s="215"/>
      <c r="AF513" s="215" t="s">
        <v>803</v>
      </c>
      <c r="AG513" s="215" t="s">
        <v>804</v>
      </c>
      <c r="AH513" s="215" t="s">
        <v>562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797</v>
      </c>
      <c r="AS513" s="215" t="s">
        <v>695</v>
      </c>
      <c r="AT513" s="215" t="s">
        <v>652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694</v>
      </c>
      <c r="B514" s="215" t="s">
        <v>651</v>
      </c>
      <c r="C514" s="215" t="s">
        <v>357</v>
      </c>
      <c r="D514" s="215" t="s">
        <v>694</v>
      </c>
      <c r="E514" s="215" t="s">
        <v>651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803</v>
      </c>
      <c r="U514" s="215" t="s">
        <v>804</v>
      </c>
      <c r="V514" s="215" t="s">
        <v>562</v>
      </c>
      <c r="W514" s="215"/>
      <c r="X514" s="215" t="s">
        <v>805</v>
      </c>
      <c r="Y514" s="215" t="s">
        <v>806</v>
      </c>
      <c r="Z514" s="215" t="s">
        <v>317</v>
      </c>
      <c r="AA514" s="215"/>
      <c r="AB514" s="215" t="s">
        <v>803</v>
      </c>
      <c r="AC514" s="215" t="s">
        <v>804</v>
      </c>
      <c r="AD514" s="215" t="s">
        <v>562</v>
      </c>
      <c r="AE514" s="215"/>
      <c r="AF514" s="215" t="s">
        <v>805</v>
      </c>
      <c r="AG514" s="215" t="s">
        <v>806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738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694</v>
      </c>
      <c r="B515" s="215" t="s">
        <v>651</v>
      </c>
      <c r="C515" s="215" t="s">
        <v>357</v>
      </c>
      <c r="D515" s="215" t="s">
        <v>694</v>
      </c>
      <c r="E515" s="215" t="s">
        <v>651</v>
      </c>
      <c r="F515" s="215" t="s">
        <v>357</v>
      </c>
      <c r="G515" s="215"/>
      <c r="H515" s="215" t="s">
        <v>660</v>
      </c>
      <c r="I515" s="215" t="s">
        <v>661</v>
      </c>
      <c r="J515" s="215" t="s">
        <v>662</v>
      </c>
      <c r="K515" s="215"/>
      <c r="L515" s="215" t="s">
        <v>660</v>
      </c>
      <c r="M515" s="215" t="s">
        <v>661</v>
      </c>
      <c r="N515" s="215" t="s">
        <v>662</v>
      </c>
      <c r="O515" s="215"/>
      <c r="P515" s="215" t="s">
        <v>660</v>
      </c>
      <c r="Q515" s="215" t="s">
        <v>661</v>
      </c>
      <c r="R515" s="215" t="s">
        <v>662</v>
      </c>
      <c r="S515" s="215"/>
      <c r="T515" s="215" t="s">
        <v>805</v>
      </c>
      <c r="U515" s="215" t="s">
        <v>806</v>
      </c>
      <c r="V515" s="215" t="s">
        <v>317</v>
      </c>
      <c r="W515" s="215"/>
      <c r="X515" s="215" t="s">
        <v>516</v>
      </c>
      <c r="Y515" s="215" t="s">
        <v>517</v>
      </c>
      <c r="Z515" s="215" t="s">
        <v>725</v>
      </c>
      <c r="AA515" s="215"/>
      <c r="AB515" s="215" t="s">
        <v>805</v>
      </c>
      <c r="AC515" s="215" t="s">
        <v>806</v>
      </c>
      <c r="AD515" s="215" t="s">
        <v>317</v>
      </c>
      <c r="AE515" s="215"/>
      <c r="AF515" s="215" t="s">
        <v>516</v>
      </c>
      <c r="AG515" s="215" t="s">
        <v>517</v>
      </c>
      <c r="AH515" s="215" t="s">
        <v>725</v>
      </c>
      <c r="AI515" s="215"/>
      <c r="AJ515" s="215" t="s">
        <v>797</v>
      </c>
      <c r="AK515" s="215" t="s">
        <v>695</v>
      </c>
      <c r="AL515" s="215" t="s">
        <v>652</v>
      </c>
      <c r="AM515" s="215"/>
      <c r="AN515" s="215"/>
      <c r="AO515" s="215"/>
      <c r="AP515" s="215"/>
      <c r="AQ515" s="215"/>
      <c r="AR515" s="215" t="s">
        <v>720</v>
      </c>
      <c r="AS515" s="215" t="s">
        <v>290</v>
      </c>
      <c r="AT515" s="215" t="s">
        <v>291</v>
      </c>
      <c r="AU515" s="215"/>
      <c r="AV515" s="215" t="s">
        <v>660</v>
      </c>
      <c r="AW515" s="215" t="s">
        <v>661</v>
      </c>
      <c r="AX515" s="215" t="s">
        <v>662</v>
      </c>
      <c r="AY515" s="215"/>
      <c r="AZ515" s="215" t="s">
        <v>660</v>
      </c>
      <c r="BA515" s="215" t="s">
        <v>661</v>
      </c>
      <c r="BB515" s="215" t="s">
        <v>662</v>
      </c>
    </row>
    <row r="516" spans="1:54" ht="12.75">
      <c r="A516" s="215" t="s">
        <v>798</v>
      </c>
      <c r="B516" s="215" t="s">
        <v>651</v>
      </c>
      <c r="C516" s="215" t="s">
        <v>657</v>
      </c>
      <c r="D516" s="215" t="s">
        <v>798</v>
      </c>
      <c r="E516" s="215" t="s">
        <v>651</v>
      </c>
      <c r="F516" s="215" t="s">
        <v>657</v>
      </c>
      <c r="G516" s="215"/>
      <c r="H516" s="215" t="s">
        <v>663</v>
      </c>
      <c r="I516" s="215" t="s">
        <v>664</v>
      </c>
      <c r="J516" s="215" t="s">
        <v>437</v>
      </c>
      <c r="K516" s="215"/>
      <c r="L516" s="215" t="s">
        <v>663</v>
      </c>
      <c r="M516" s="215" t="s">
        <v>664</v>
      </c>
      <c r="N516" s="215" t="s">
        <v>437</v>
      </c>
      <c r="O516" s="215"/>
      <c r="P516" s="215" t="s">
        <v>663</v>
      </c>
      <c r="Q516" s="215" t="s">
        <v>664</v>
      </c>
      <c r="R516" s="215" t="s">
        <v>437</v>
      </c>
      <c r="S516" s="215"/>
      <c r="T516" s="215" t="s">
        <v>516</v>
      </c>
      <c r="U516" s="215" t="s">
        <v>517</v>
      </c>
      <c r="V516" s="215" t="s">
        <v>725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516</v>
      </c>
      <c r="AC516" s="215" t="s">
        <v>517</v>
      </c>
      <c r="AD516" s="215" t="s">
        <v>725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797</v>
      </c>
      <c r="AK516" s="215" t="s">
        <v>695</v>
      </c>
      <c r="AL516" s="215" t="s">
        <v>652</v>
      </c>
      <c r="AM516" s="215"/>
      <c r="AN516" s="215"/>
      <c r="AO516" s="215"/>
      <c r="AP516" s="215"/>
      <c r="AQ516" s="215"/>
      <c r="AR516" s="215" t="s">
        <v>720</v>
      </c>
      <c r="AS516" s="215" t="s">
        <v>290</v>
      </c>
      <c r="AT516" s="215" t="s">
        <v>291</v>
      </c>
      <c r="AU516" s="215"/>
      <c r="AV516" s="215" t="s">
        <v>663</v>
      </c>
      <c r="AW516" s="215" t="s">
        <v>664</v>
      </c>
      <c r="AX516" s="215" t="s">
        <v>437</v>
      </c>
      <c r="AY516" s="215"/>
      <c r="AZ516" s="215" t="s">
        <v>663</v>
      </c>
      <c r="BA516" s="215" t="s">
        <v>664</v>
      </c>
      <c r="BB516" s="215" t="s">
        <v>437</v>
      </c>
    </row>
    <row r="517" spans="1:54" ht="12.75">
      <c r="A517" s="215" t="s">
        <v>650</v>
      </c>
      <c r="B517" s="215" t="s">
        <v>651</v>
      </c>
      <c r="C517" s="215" t="s">
        <v>652</v>
      </c>
      <c r="D517" s="215" t="s">
        <v>650</v>
      </c>
      <c r="E517" s="215" t="s">
        <v>651</v>
      </c>
      <c r="F517" s="215" t="s">
        <v>652</v>
      </c>
      <c r="G517" s="215"/>
      <c r="H517" s="215" t="s">
        <v>663</v>
      </c>
      <c r="I517" s="215" t="s">
        <v>664</v>
      </c>
      <c r="J517" s="215" t="s">
        <v>437</v>
      </c>
      <c r="K517" s="215"/>
      <c r="L517" s="215" t="s">
        <v>663</v>
      </c>
      <c r="M517" s="215" t="s">
        <v>664</v>
      </c>
      <c r="N517" s="215" t="s">
        <v>437</v>
      </c>
      <c r="O517" s="215"/>
      <c r="P517" s="215" t="s">
        <v>663</v>
      </c>
      <c r="Q517" s="215" t="s">
        <v>664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726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726</v>
      </c>
      <c r="AG517" s="215" t="s">
        <v>318</v>
      </c>
      <c r="AH517" s="215" t="s">
        <v>319</v>
      </c>
      <c r="AI517" s="215"/>
      <c r="AJ517" s="215" t="s">
        <v>797</v>
      </c>
      <c r="AK517" s="215" t="s">
        <v>695</v>
      </c>
      <c r="AL517" s="215" t="s">
        <v>652</v>
      </c>
      <c r="AM517" s="215"/>
      <c r="AN517" s="215"/>
      <c r="AO517" s="215"/>
      <c r="AP517" s="215"/>
      <c r="AQ517" s="215"/>
      <c r="AR517" s="215" t="s">
        <v>720</v>
      </c>
      <c r="AS517" s="215" t="s">
        <v>290</v>
      </c>
      <c r="AT517" s="215" t="s">
        <v>291</v>
      </c>
      <c r="AU517" s="215"/>
      <c r="AV517" s="215" t="s">
        <v>663</v>
      </c>
      <c r="AW517" s="215" t="s">
        <v>664</v>
      </c>
      <c r="AX517" s="215" t="s">
        <v>437</v>
      </c>
      <c r="AY517" s="215"/>
      <c r="AZ517" s="215" t="s">
        <v>663</v>
      </c>
      <c r="BA517" s="215" t="s">
        <v>664</v>
      </c>
      <c r="BB517" s="215" t="s">
        <v>437</v>
      </c>
    </row>
    <row r="518" spans="1:54" ht="12.75">
      <c r="A518" s="215" t="s">
        <v>650</v>
      </c>
      <c r="B518" s="215" t="s">
        <v>651</v>
      </c>
      <c r="C518" s="215" t="s">
        <v>652</v>
      </c>
      <c r="D518" s="215" t="s">
        <v>650</v>
      </c>
      <c r="E518" s="215" t="s">
        <v>651</v>
      </c>
      <c r="F518" s="215" t="s">
        <v>652</v>
      </c>
      <c r="G518" s="215"/>
      <c r="H518" s="215" t="s">
        <v>801</v>
      </c>
      <c r="I518" s="215" t="s">
        <v>523</v>
      </c>
      <c r="J518" s="215" t="s">
        <v>802</v>
      </c>
      <c r="K518" s="215"/>
      <c r="L518" s="215" t="s">
        <v>801</v>
      </c>
      <c r="M518" s="215" t="s">
        <v>523</v>
      </c>
      <c r="N518" s="215" t="s">
        <v>802</v>
      </c>
      <c r="O518" s="215"/>
      <c r="P518" s="215" t="s">
        <v>801</v>
      </c>
      <c r="Q518" s="215" t="s">
        <v>523</v>
      </c>
      <c r="R518" s="215" t="s">
        <v>802</v>
      </c>
      <c r="S518" s="215"/>
      <c r="T518" s="215" t="s">
        <v>726</v>
      </c>
      <c r="U518" s="215" t="s">
        <v>318</v>
      </c>
      <c r="V518" s="215" t="s">
        <v>319</v>
      </c>
      <c r="W518" s="215"/>
      <c r="X518" s="215" t="s">
        <v>646</v>
      </c>
      <c r="Y518" s="215" t="s">
        <v>647</v>
      </c>
      <c r="Z518" s="215" t="s">
        <v>317</v>
      </c>
      <c r="AA518" s="215"/>
      <c r="AB518" s="215" t="s">
        <v>726</v>
      </c>
      <c r="AC518" s="215" t="s">
        <v>318</v>
      </c>
      <c r="AD518" s="215" t="s">
        <v>319</v>
      </c>
      <c r="AE518" s="215"/>
      <c r="AF518" s="215" t="s">
        <v>646</v>
      </c>
      <c r="AG518" s="215" t="s">
        <v>647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801</v>
      </c>
      <c r="AW518" s="215" t="s">
        <v>523</v>
      </c>
      <c r="AX518" s="215" t="s">
        <v>802</v>
      </c>
      <c r="AY518" s="215"/>
      <c r="AZ518" s="215" t="s">
        <v>801</v>
      </c>
      <c r="BA518" s="215" t="s">
        <v>523</v>
      </c>
      <c r="BB518" s="215" t="s">
        <v>802</v>
      </c>
    </row>
    <row r="519" spans="1:54" ht="12.75">
      <c r="A519" s="215" t="s">
        <v>799</v>
      </c>
      <c r="B519" s="215" t="s">
        <v>651</v>
      </c>
      <c r="C519" s="215" t="s">
        <v>658</v>
      </c>
      <c r="D519" s="215" t="s">
        <v>799</v>
      </c>
      <c r="E519" s="215" t="s">
        <v>651</v>
      </c>
      <c r="F519" s="215" t="s">
        <v>658</v>
      </c>
      <c r="G519" s="215"/>
      <c r="H519" s="215" t="s">
        <v>801</v>
      </c>
      <c r="I519" s="215" t="s">
        <v>523</v>
      </c>
      <c r="J519" s="215" t="s">
        <v>802</v>
      </c>
      <c r="K519" s="215"/>
      <c r="L519" s="215" t="s">
        <v>801</v>
      </c>
      <c r="M519" s="215" t="s">
        <v>523</v>
      </c>
      <c r="N519" s="215" t="s">
        <v>802</v>
      </c>
      <c r="O519" s="215"/>
      <c r="P519" s="215" t="s">
        <v>801</v>
      </c>
      <c r="Q519" s="215" t="s">
        <v>523</v>
      </c>
      <c r="R519" s="215" t="s">
        <v>802</v>
      </c>
      <c r="S519" s="215"/>
      <c r="T519" s="215" t="s">
        <v>646</v>
      </c>
      <c r="U519" s="215" t="s">
        <v>647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646</v>
      </c>
      <c r="AC519" s="215" t="s">
        <v>647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694</v>
      </c>
      <c r="AS519" s="215" t="s">
        <v>651</v>
      </c>
      <c r="AT519" s="215" t="s">
        <v>357</v>
      </c>
      <c r="AU519" s="215"/>
      <c r="AV519" s="215" t="s">
        <v>801</v>
      </c>
      <c r="AW519" s="215" t="s">
        <v>523</v>
      </c>
      <c r="AX519" s="215" t="s">
        <v>802</v>
      </c>
      <c r="AY519" s="215"/>
      <c r="AZ519" s="215" t="s">
        <v>801</v>
      </c>
      <c r="BA519" s="215" t="s">
        <v>523</v>
      </c>
      <c r="BB519" s="215" t="s">
        <v>802</v>
      </c>
    </row>
    <row r="520" spans="1:54" ht="12.75">
      <c r="A520" s="215" t="s">
        <v>799</v>
      </c>
      <c r="B520" s="215" t="s">
        <v>651</v>
      </c>
      <c r="C520" s="215" t="s">
        <v>658</v>
      </c>
      <c r="D520" s="215" t="s">
        <v>799</v>
      </c>
      <c r="E520" s="215" t="s">
        <v>651</v>
      </c>
      <c r="F520" s="215" t="s">
        <v>658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668</v>
      </c>
      <c r="Y520" s="215" t="s">
        <v>669</v>
      </c>
      <c r="Z520" s="215" t="s">
        <v>670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668</v>
      </c>
      <c r="AG520" s="215" t="s">
        <v>669</v>
      </c>
      <c r="AH520" s="215" t="s">
        <v>670</v>
      </c>
      <c r="AI520" s="215"/>
      <c r="AJ520" s="215" t="s">
        <v>720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694</v>
      </c>
      <c r="AS520" s="215" t="s">
        <v>651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653</v>
      </c>
      <c r="B521" s="215" t="s">
        <v>651</v>
      </c>
      <c r="C521" s="215" t="s">
        <v>654</v>
      </c>
      <c r="D521" s="215" t="s">
        <v>653</v>
      </c>
      <c r="E521" s="215" t="s">
        <v>651</v>
      </c>
      <c r="F521" s="215" t="s">
        <v>654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668</v>
      </c>
      <c r="U521" s="215" t="s">
        <v>669</v>
      </c>
      <c r="V521" s="215" t="s">
        <v>670</v>
      </c>
      <c r="W521" s="215"/>
      <c r="X521" s="215" t="s">
        <v>671</v>
      </c>
      <c r="Y521" s="215" t="s">
        <v>672</v>
      </c>
      <c r="Z521" s="215" t="s">
        <v>357</v>
      </c>
      <c r="AA521" s="215"/>
      <c r="AB521" s="215" t="s">
        <v>668</v>
      </c>
      <c r="AC521" s="215" t="s">
        <v>669</v>
      </c>
      <c r="AD521" s="215" t="s">
        <v>670</v>
      </c>
      <c r="AE521" s="215"/>
      <c r="AF521" s="215" t="s">
        <v>671</v>
      </c>
      <c r="AG521" s="215" t="s">
        <v>672</v>
      </c>
      <c r="AH521" s="215" t="s">
        <v>357</v>
      </c>
      <c r="AI521" s="215"/>
      <c r="AJ521" s="215" t="s">
        <v>720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694</v>
      </c>
      <c r="AS521" s="215" t="s">
        <v>651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655</v>
      </c>
      <c r="B522" s="215" t="s">
        <v>651</v>
      </c>
      <c r="C522" s="215" t="s">
        <v>656</v>
      </c>
      <c r="D522" s="215" t="s">
        <v>655</v>
      </c>
      <c r="E522" s="215" t="s">
        <v>651</v>
      </c>
      <c r="F522" s="215" t="s">
        <v>656</v>
      </c>
      <c r="G522" s="215"/>
      <c r="H522" s="215" t="s">
        <v>665</v>
      </c>
      <c r="I522" s="215" t="s">
        <v>666</v>
      </c>
      <c r="J522" s="215" t="s">
        <v>667</v>
      </c>
      <c r="K522" s="215"/>
      <c r="L522" s="215" t="s">
        <v>665</v>
      </c>
      <c r="M522" s="215" t="s">
        <v>666</v>
      </c>
      <c r="N522" s="215" t="s">
        <v>667</v>
      </c>
      <c r="O522" s="215"/>
      <c r="P522" s="215" t="s">
        <v>665</v>
      </c>
      <c r="Q522" s="215" t="s">
        <v>666</v>
      </c>
      <c r="R522" s="215" t="s">
        <v>667</v>
      </c>
      <c r="S522" s="215"/>
      <c r="T522" s="215" t="s">
        <v>671</v>
      </c>
      <c r="U522" s="215" t="s">
        <v>672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671</v>
      </c>
      <c r="AC522" s="215" t="s">
        <v>672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694</v>
      </c>
      <c r="AS522" s="215" t="s">
        <v>651</v>
      </c>
      <c r="AT522" s="215" t="s">
        <v>357</v>
      </c>
      <c r="AU522" s="215"/>
      <c r="AV522" s="215" t="s">
        <v>665</v>
      </c>
      <c r="AW522" s="215" t="s">
        <v>666</v>
      </c>
      <c r="AX522" s="215" t="s">
        <v>667</v>
      </c>
      <c r="AY522" s="215"/>
      <c r="AZ522" s="215" t="s">
        <v>665</v>
      </c>
      <c r="BA522" s="215" t="s">
        <v>666</v>
      </c>
      <c r="BB522" s="215" t="s">
        <v>667</v>
      </c>
    </row>
    <row r="523" spans="1:54" ht="12.75">
      <c r="A523" s="215" t="s">
        <v>655</v>
      </c>
      <c r="B523" s="215" t="s">
        <v>651</v>
      </c>
      <c r="C523" s="215" t="s">
        <v>656</v>
      </c>
      <c r="D523" s="215" t="s">
        <v>655</v>
      </c>
      <c r="E523" s="215" t="s">
        <v>651</v>
      </c>
      <c r="F523" s="215" t="s">
        <v>656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547</v>
      </c>
      <c r="Y523" s="215" t="s">
        <v>548</v>
      </c>
      <c r="Z523" s="215" t="s">
        <v>673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547</v>
      </c>
      <c r="AG523" s="215" t="s">
        <v>548</v>
      </c>
      <c r="AH523" s="215" t="s">
        <v>673</v>
      </c>
      <c r="AI523" s="215"/>
      <c r="AJ523" s="215" t="s">
        <v>782</v>
      </c>
      <c r="AK523" s="215" t="s">
        <v>500</v>
      </c>
      <c r="AL523" s="215" t="s">
        <v>291</v>
      </c>
      <c r="AM523" s="215"/>
      <c r="AN523" s="215"/>
      <c r="AO523" s="215"/>
      <c r="AP523" s="215"/>
      <c r="AQ523" s="215"/>
      <c r="AR523" s="215" t="s">
        <v>798</v>
      </c>
      <c r="AS523" s="215" t="s">
        <v>651</v>
      </c>
      <c r="AT523" s="215" t="s">
        <v>657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803</v>
      </c>
      <c r="I524" s="215" t="s">
        <v>804</v>
      </c>
      <c r="J524" s="215" t="s">
        <v>562</v>
      </c>
      <c r="K524" s="215"/>
      <c r="L524" s="215" t="s">
        <v>803</v>
      </c>
      <c r="M524" s="215" t="s">
        <v>804</v>
      </c>
      <c r="N524" s="215" t="s">
        <v>562</v>
      </c>
      <c r="O524" s="215"/>
      <c r="P524" s="215" t="s">
        <v>803</v>
      </c>
      <c r="Q524" s="215" t="s">
        <v>804</v>
      </c>
      <c r="R524" s="215" t="s">
        <v>562</v>
      </c>
      <c r="S524" s="215"/>
      <c r="T524" s="215" t="s">
        <v>547</v>
      </c>
      <c r="U524" s="215" t="s">
        <v>548</v>
      </c>
      <c r="V524" s="215" t="s">
        <v>673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547</v>
      </c>
      <c r="AC524" s="215" t="s">
        <v>548</v>
      </c>
      <c r="AD524" s="215" t="s">
        <v>673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694</v>
      </c>
      <c r="AK524" s="215" t="s">
        <v>651</v>
      </c>
      <c r="AL524" s="215" t="s">
        <v>357</v>
      </c>
      <c r="AM524" s="215"/>
      <c r="AN524" s="215"/>
      <c r="AO524" s="215"/>
      <c r="AP524" s="215"/>
      <c r="AQ524" s="215"/>
      <c r="AR524" s="215" t="s">
        <v>798</v>
      </c>
      <c r="AS524" s="215" t="s">
        <v>651</v>
      </c>
      <c r="AT524" s="215" t="s">
        <v>657</v>
      </c>
      <c r="AU524" s="215"/>
      <c r="AV524" s="215" t="s">
        <v>803</v>
      </c>
      <c r="AW524" s="215" t="s">
        <v>804</v>
      </c>
      <c r="AX524" s="215" t="s">
        <v>562</v>
      </c>
      <c r="AY524" s="215"/>
      <c r="AZ524" s="215" t="s">
        <v>803</v>
      </c>
      <c r="BA524" s="215" t="s">
        <v>804</v>
      </c>
      <c r="BB524" s="215" t="s">
        <v>562</v>
      </c>
    </row>
    <row r="525" spans="1:54" ht="12.75">
      <c r="A525" s="215" t="s">
        <v>800</v>
      </c>
      <c r="B525" s="215" t="s">
        <v>659</v>
      </c>
      <c r="C525" s="215" t="s">
        <v>357</v>
      </c>
      <c r="D525" s="215" t="s">
        <v>800</v>
      </c>
      <c r="E525" s="215" t="s">
        <v>659</v>
      </c>
      <c r="F525" s="215" t="s">
        <v>357</v>
      </c>
      <c r="G525" s="215"/>
      <c r="H525" s="215" t="s">
        <v>803</v>
      </c>
      <c r="I525" s="215" t="s">
        <v>804</v>
      </c>
      <c r="J525" s="215" t="s">
        <v>562</v>
      </c>
      <c r="K525" s="215"/>
      <c r="L525" s="215" t="s">
        <v>803</v>
      </c>
      <c r="M525" s="215" t="s">
        <v>804</v>
      </c>
      <c r="N525" s="215" t="s">
        <v>562</v>
      </c>
      <c r="O525" s="215"/>
      <c r="P525" s="215" t="s">
        <v>803</v>
      </c>
      <c r="Q525" s="215" t="s">
        <v>804</v>
      </c>
      <c r="R525" s="215" t="s">
        <v>562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674</v>
      </c>
      <c r="Y525" s="215" t="s">
        <v>675</v>
      </c>
      <c r="Z525" s="215" t="s">
        <v>676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674</v>
      </c>
      <c r="AG525" s="215" t="s">
        <v>675</v>
      </c>
      <c r="AH525" s="215" t="s">
        <v>676</v>
      </c>
      <c r="AI525" s="215"/>
      <c r="AJ525" s="215" t="s">
        <v>694</v>
      </c>
      <c r="AK525" s="215" t="s">
        <v>651</v>
      </c>
      <c r="AL525" s="215" t="s">
        <v>357</v>
      </c>
      <c r="AM525" s="215"/>
      <c r="AN525" s="215"/>
      <c r="AO525" s="215"/>
      <c r="AP525" s="215"/>
      <c r="AQ525" s="215"/>
      <c r="AR525" s="215" t="s">
        <v>798</v>
      </c>
      <c r="AS525" s="215" t="s">
        <v>651</v>
      </c>
      <c r="AT525" s="215" t="s">
        <v>657</v>
      </c>
      <c r="AU525" s="215"/>
      <c r="AV525" s="215" t="s">
        <v>803</v>
      </c>
      <c r="AW525" s="215" t="s">
        <v>804</v>
      </c>
      <c r="AX525" s="215" t="s">
        <v>562</v>
      </c>
      <c r="AY525" s="215"/>
      <c r="AZ525" s="215" t="s">
        <v>803</v>
      </c>
      <c r="BA525" s="215" t="s">
        <v>804</v>
      </c>
      <c r="BB525" s="215" t="s">
        <v>562</v>
      </c>
    </row>
    <row r="526" spans="1:54" ht="12.75">
      <c r="A526" s="215" t="s">
        <v>800</v>
      </c>
      <c r="B526" s="215" t="s">
        <v>659</v>
      </c>
      <c r="C526" s="215" t="s">
        <v>357</v>
      </c>
      <c r="D526" s="215" t="s">
        <v>800</v>
      </c>
      <c r="E526" s="215" t="s">
        <v>659</v>
      </c>
      <c r="F526" s="215" t="s">
        <v>357</v>
      </c>
      <c r="G526" s="215"/>
      <c r="H526" s="215" t="s">
        <v>742</v>
      </c>
      <c r="I526" s="215" t="s">
        <v>743</v>
      </c>
      <c r="J526" s="215" t="s">
        <v>383</v>
      </c>
      <c r="K526" s="215"/>
      <c r="L526" s="215" t="s">
        <v>742</v>
      </c>
      <c r="M526" s="215" t="s">
        <v>743</v>
      </c>
      <c r="N526" s="215" t="s">
        <v>383</v>
      </c>
      <c r="O526" s="215"/>
      <c r="P526" s="215" t="s">
        <v>742</v>
      </c>
      <c r="Q526" s="215" t="s">
        <v>743</v>
      </c>
      <c r="R526" s="215" t="s">
        <v>383</v>
      </c>
      <c r="S526" s="215"/>
      <c r="T526" s="215" t="s">
        <v>674</v>
      </c>
      <c r="U526" s="215" t="s">
        <v>675</v>
      </c>
      <c r="V526" s="215" t="s">
        <v>676</v>
      </c>
      <c r="W526" s="215"/>
      <c r="X526" s="215" t="s">
        <v>727</v>
      </c>
      <c r="Y526" s="215" t="s">
        <v>728</v>
      </c>
      <c r="Z526" s="215" t="s">
        <v>729</v>
      </c>
      <c r="AA526" s="215"/>
      <c r="AB526" s="215" t="s">
        <v>674</v>
      </c>
      <c r="AC526" s="215" t="s">
        <v>675</v>
      </c>
      <c r="AD526" s="215" t="s">
        <v>676</v>
      </c>
      <c r="AE526" s="215"/>
      <c r="AF526" s="215" t="s">
        <v>727</v>
      </c>
      <c r="AG526" s="215" t="s">
        <v>728</v>
      </c>
      <c r="AH526" s="215" t="s">
        <v>729</v>
      </c>
      <c r="AI526" s="215"/>
      <c r="AJ526" s="215" t="s">
        <v>694</v>
      </c>
      <c r="AK526" s="215" t="s">
        <v>651</v>
      </c>
      <c r="AL526" s="215" t="s">
        <v>357</v>
      </c>
      <c r="AM526" s="215"/>
      <c r="AN526" s="215"/>
      <c r="AO526" s="215"/>
      <c r="AP526" s="215"/>
      <c r="AQ526" s="215"/>
      <c r="AR526" s="215" t="s">
        <v>650</v>
      </c>
      <c r="AS526" s="215" t="s">
        <v>651</v>
      </c>
      <c r="AT526" s="215" t="s">
        <v>652</v>
      </c>
      <c r="AU526" s="215"/>
      <c r="AV526" s="215" t="s">
        <v>742</v>
      </c>
      <c r="AW526" s="215" t="s">
        <v>743</v>
      </c>
      <c r="AX526" s="215" t="s">
        <v>383</v>
      </c>
      <c r="AY526" s="215"/>
      <c r="AZ526" s="215" t="s">
        <v>742</v>
      </c>
      <c r="BA526" s="215" t="s">
        <v>743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727</v>
      </c>
      <c r="U527" s="215" t="s">
        <v>728</v>
      </c>
      <c r="V527" s="215" t="s">
        <v>729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727</v>
      </c>
      <c r="AC527" s="215" t="s">
        <v>728</v>
      </c>
      <c r="AD527" s="215" t="s">
        <v>729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798</v>
      </c>
      <c r="AK527" s="215" t="s">
        <v>651</v>
      </c>
      <c r="AL527" s="215" t="s">
        <v>657</v>
      </c>
      <c r="AM527" s="215"/>
      <c r="AN527" s="215"/>
      <c r="AO527" s="215"/>
      <c r="AP527" s="215"/>
      <c r="AQ527" s="215"/>
      <c r="AR527" s="215" t="s">
        <v>650</v>
      </c>
      <c r="AS527" s="215" t="s">
        <v>651</v>
      </c>
      <c r="AT527" s="215" t="s">
        <v>652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744</v>
      </c>
      <c r="I528" s="215" t="s">
        <v>745</v>
      </c>
      <c r="J528" s="215" t="s">
        <v>343</v>
      </c>
      <c r="K528" s="215"/>
      <c r="L528" s="215" t="s">
        <v>744</v>
      </c>
      <c r="M528" s="215" t="s">
        <v>745</v>
      </c>
      <c r="N528" s="215" t="s">
        <v>343</v>
      </c>
      <c r="O528" s="215"/>
      <c r="P528" s="215" t="s">
        <v>744</v>
      </c>
      <c r="Q528" s="215" t="s">
        <v>745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677</v>
      </c>
      <c r="Y528" s="215" t="s">
        <v>678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677</v>
      </c>
      <c r="AG528" s="215" t="s">
        <v>678</v>
      </c>
      <c r="AH528" s="215" t="s">
        <v>471</v>
      </c>
      <c r="AI528" s="215"/>
      <c r="AJ528" s="215" t="s">
        <v>798</v>
      </c>
      <c r="AK528" s="215" t="s">
        <v>651</v>
      </c>
      <c r="AL528" s="215" t="s">
        <v>657</v>
      </c>
      <c r="AM528" s="215"/>
      <c r="AN528" s="215"/>
      <c r="AO528" s="215"/>
      <c r="AP528" s="215"/>
      <c r="AQ528" s="215"/>
      <c r="AR528" s="215" t="s">
        <v>650</v>
      </c>
      <c r="AS528" s="215" t="s">
        <v>651</v>
      </c>
      <c r="AT528" s="215" t="s">
        <v>652</v>
      </c>
      <c r="AU528" s="215"/>
      <c r="AV528" s="215" t="s">
        <v>744</v>
      </c>
      <c r="AW528" s="215" t="s">
        <v>745</v>
      </c>
      <c r="AX528" s="215" t="s">
        <v>343</v>
      </c>
      <c r="AY528" s="215"/>
      <c r="AZ528" s="215" t="s">
        <v>744</v>
      </c>
      <c r="BA528" s="215" t="s">
        <v>745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746</v>
      </c>
      <c r="I529" s="215" t="s">
        <v>747</v>
      </c>
      <c r="J529" s="215" t="s">
        <v>305</v>
      </c>
      <c r="K529" s="215"/>
      <c r="L529" s="215" t="s">
        <v>746</v>
      </c>
      <c r="M529" s="215" t="s">
        <v>747</v>
      </c>
      <c r="N529" s="215" t="s">
        <v>305</v>
      </c>
      <c r="O529" s="215"/>
      <c r="P529" s="215" t="s">
        <v>746</v>
      </c>
      <c r="Q529" s="215" t="s">
        <v>747</v>
      </c>
      <c r="R529" s="215" t="s">
        <v>305</v>
      </c>
      <c r="S529" s="215"/>
      <c r="T529" s="215" t="s">
        <v>677</v>
      </c>
      <c r="U529" s="215" t="s">
        <v>678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677</v>
      </c>
      <c r="AC529" s="215" t="s">
        <v>678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650</v>
      </c>
      <c r="AK529" s="215" t="s">
        <v>651</v>
      </c>
      <c r="AL529" s="215" t="s">
        <v>652</v>
      </c>
      <c r="AM529" s="215"/>
      <c r="AN529" s="215"/>
      <c r="AO529" s="215"/>
      <c r="AP529" s="215"/>
      <c r="AQ529" s="215"/>
      <c r="AR529" s="215" t="s">
        <v>650</v>
      </c>
      <c r="AS529" s="215" t="s">
        <v>651</v>
      </c>
      <c r="AT529" s="215" t="s">
        <v>652</v>
      </c>
      <c r="AU529" s="215"/>
      <c r="AV529" s="215" t="s">
        <v>746</v>
      </c>
      <c r="AW529" s="215" t="s">
        <v>747</v>
      </c>
      <c r="AX529" s="215" t="s">
        <v>305</v>
      </c>
      <c r="AY529" s="215"/>
      <c r="AZ529" s="215" t="s">
        <v>746</v>
      </c>
      <c r="BA529" s="215" t="s">
        <v>747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726</v>
      </c>
      <c r="I530" s="215" t="s">
        <v>318</v>
      </c>
      <c r="J530" s="215" t="s">
        <v>319</v>
      </c>
      <c r="K530" s="215"/>
      <c r="L530" s="215" t="s">
        <v>726</v>
      </c>
      <c r="M530" s="215" t="s">
        <v>318</v>
      </c>
      <c r="N530" s="215" t="s">
        <v>319</v>
      </c>
      <c r="O530" s="215"/>
      <c r="P530" s="215" t="s">
        <v>726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650</v>
      </c>
      <c r="AK530" s="215" t="s">
        <v>651</v>
      </c>
      <c r="AL530" s="215" t="s">
        <v>652</v>
      </c>
      <c r="AM530" s="215"/>
      <c r="AN530" s="215"/>
      <c r="AO530" s="215"/>
      <c r="AP530" s="215"/>
      <c r="AQ530" s="215"/>
      <c r="AR530" s="215" t="s">
        <v>799</v>
      </c>
      <c r="AS530" s="215" t="s">
        <v>651</v>
      </c>
      <c r="AT530" s="215" t="s">
        <v>658</v>
      </c>
      <c r="AU530" s="215"/>
      <c r="AV530" s="215" t="s">
        <v>726</v>
      </c>
      <c r="AW530" s="215" t="s">
        <v>318</v>
      </c>
      <c r="AX530" s="215" t="s">
        <v>319</v>
      </c>
      <c r="AY530" s="215"/>
      <c r="AZ530" s="215" t="s">
        <v>726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646</v>
      </c>
      <c r="I531" s="215" t="s">
        <v>647</v>
      </c>
      <c r="J531" s="215" t="s">
        <v>317</v>
      </c>
      <c r="K531" s="215"/>
      <c r="L531" s="215" t="s">
        <v>646</v>
      </c>
      <c r="M531" s="215" t="s">
        <v>647</v>
      </c>
      <c r="N531" s="215" t="s">
        <v>317</v>
      </c>
      <c r="O531" s="215"/>
      <c r="P531" s="215" t="s">
        <v>646</v>
      </c>
      <c r="Q531" s="215" t="s">
        <v>647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730</v>
      </c>
      <c r="Y531" s="215" t="s">
        <v>731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730</v>
      </c>
      <c r="AG531" s="215" t="s">
        <v>731</v>
      </c>
      <c r="AH531" s="215" t="s">
        <v>343</v>
      </c>
      <c r="AI531" s="215"/>
      <c r="AJ531" s="215" t="s">
        <v>650</v>
      </c>
      <c r="AK531" s="215" t="s">
        <v>651</v>
      </c>
      <c r="AL531" s="215" t="s">
        <v>652</v>
      </c>
      <c r="AM531" s="215"/>
      <c r="AN531" s="215"/>
      <c r="AO531" s="215"/>
      <c r="AP531" s="215"/>
      <c r="AQ531" s="215"/>
      <c r="AR531" s="215" t="s">
        <v>799</v>
      </c>
      <c r="AS531" s="215" t="s">
        <v>651</v>
      </c>
      <c r="AT531" s="215" t="s">
        <v>658</v>
      </c>
      <c r="AU531" s="215"/>
      <c r="AV531" s="215" t="s">
        <v>646</v>
      </c>
      <c r="AW531" s="215" t="s">
        <v>647</v>
      </c>
      <c r="AX531" s="215" t="s">
        <v>317</v>
      </c>
      <c r="AY531" s="215"/>
      <c r="AZ531" s="215" t="s">
        <v>646</v>
      </c>
      <c r="BA531" s="215" t="s">
        <v>647</v>
      </c>
      <c r="BB531" s="215" t="s">
        <v>317</v>
      </c>
    </row>
    <row r="532" spans="1:54" ht="12.75">
      <c r="A532" s="215" t="s">
        <v>783</v>
      </c>
      <c r="B532" s="215" t="s">
        <v>784</v>
      </c>
      <c r="C532" s="215" t="s">
        <v>291</v>
      </c>
      <c r="D532" s="215" t="s">
        <v>783</v>
      </c>
      <c r="E532" s="215" t="s">
        <v>784</v>
      </c>
      <c r="F532" s="215" t="s">
        <v>291</v>
      </c>
      <c r="G532" s="215"/>
      <c r="H532" s="215" t="s">
        <v>646</v>
      </c>
      <c r="I532" s="215" t="s">
        <v>647</v>
      </c>
      <c r="J532" s="215" t="s">
        <v>317</v>
      </c>
      <c r="K532" s="215"/>
      <c r="L532" s="215" t="s">
        <v>646</v>
      </c>
      <c r="M532" s="215" t="s">
        <v>647</v>
      </c>
      <c r="N532" s="215" t="s">
        <v>317</v>
      </c>
      <c r="O532" s="215"/>
      <c r="P532" s="215" t="s">
        <v>646</v>
      </c>
      <c r="Q532" s="215" t="s">
        <v>647</v>
      </c>
      <c r="R532" s="215" t="s">
        <v>317</v>
      </c>
      <c r="S532" s="215"/>
      <c r="T532" s="215" t="s">
        <v>730</v>
      </c>
      <c r="U532" s="215" t="s">
        <v>731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730</v>
      </c>
      <c r="AC532" s="215" t="s">
        <v>731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799</v>
      </c>
      <c r="AK532" s="215" t="s">
        <v>651</v>
      </c>
      <c r="AL532" s="215" t="s">
        <v>658</v>
      </c>
      <c r="AM532" s="215"/>
      <c r="AN532" s="215"/>
      <c r="AO532" s="215"/>
      <c r="AP532" s="215"/>
      <c r="AQ532" s="215"/>
      <c r="AR532" s="215" t="s">
        <v>799</v>
      </c>
      <c r="AS532" s="215" t="s">
        <v>651</v>
      </c>
      <c r="AT532" s="215" t="s">
        <v>658</v>
      </c>
      <c r="AU532" s="215"/>
      <c r="AV532" s="215" t="s">
        <v>646</v>
      </c>
      <c r="AW532" s="215" t="s">
        <v>647</v>
      </c>
      <c r="AX532" s="215" t="s">
        <v>317</v>
      </c>
      <c r="AY532" s="215"/>
      <c r="AZ532" s="215" t="s">
        <v>646</v>
      </c>
      <c r="BA532" s="215" t="s">
        <v>647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748</v>
      </c>
      <c r="I533" s="215" t="s">
        <v>410</v>
      </c>
      <c r="J533" s="215" t="s">
        <v>722</v>
      </c>
      <c r="K533" s="215"/>
      <c r="L533" s="215" t="s">
        <v>748</v>
      </c>
      <c r="M533" s="215" t="s">
        <v>410</v>
      </c>
      <c r="N533" s="215" t="s">
        <v>722</v>
      </c>
      <c r="O533" s="215"/>
      <c r="P533" s="215" t="s">
        <v>748</v>
      </c>
      <c r="Q533" s="215" t="s">
        <v>410</v>
      </c>
      <c r="R533" s="215" t="s">
        <v>722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679</v>
      </c>
      <c r="Y533" s="215" t="s">
        <v>680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679</v>
      </c>
      <c r="AG533" s="215" t="s">
        <v>680</v>
      </c>
      <c r="AH533" s="215" t="s">
        <v>319</v>
      </c>
      <c r="AI533" s="215"/>
      <c r="AJ533" s="215" t="s">
        <v>799</v>
      </c>
      <c r="AK533" s="215" t="s">
        <v>651</v>
      </c>
      <c r="AL533" s="215" t="s">
        <v>658</v>
      </c>
      <c r="AM533" s="215"/>
      <c r="AN533" s="215"/>
      <c r="AO533" s="215"/>
      <c r="AP533" s="215"/>
      <c r="AQ533" s="215"/>
      <c r="AR533" s="215" t="s">
        <v>799</v>
      </c>
      <c r="AS533" s="215" t="s">
        <v>651</v>
      </c>
      <c r="AT533" s="215" t="s">
        <v>658</v>
      </c>
      <c r="AU533" s="215"/>
      <c r="AV533" s="215" t="s">
        <v>748</v>
      </c>
      <c r="AW533" s="215" t="s">
        <v>410</v>
      </c>
      <c r="AX533" s="215" t="s">
        <v>722</v>
      </c>
      <c r="AY533" s="215"/>
      <c r="AZ533" s="215" t="s">
        <v>748</v>
      </c>
      <c r="BA533" s="215" t="s">
        <v>410</v>
      </c>
      <c r="BB533" s="215" t="s">
        <v>722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668</v>
      </c>
      <c r="I534" s="215" t="s">
        <v>669</v>
      </c>
      <c r="J534" s="215" t="s">
        <v>670</v>
      </c>
      <c r="K534" s="215"/>
      <c r="L534" s="215" t="s">
        <v>668</v>
      </c>
      <c r="M534" s="215" t="s">
        <v>669</v>
      </c>
      <c r="N534" s="215" t="s">
        <v>670</v>
      </c>
      <c r="O534" s="215"/>
      <c r="P534" s="215" t="s">
        <v>668</v>
      </c>
      <c r="Q534" s="215" t="s">
        <v>669</v>
      </c>
      <c r="R534" s="215" t="s">
        <v>670</v>
      </c>
      <c r="S534" s="215"/>
      <c r="T534" s="215" t="s">
        <v>679</v>
      </c>
      <c r="U534" s="215" t="s">
        <v>680</v>
      </c>
      <c r="V534" s="215" t="s">
        <v>319</v>
      </c>
      <c r="W534" s="215"/>
      <c r="X534" s="215" t="s">
        <v>681</v>
      </c>
      <c r="Y534" s="215" t="s">
        <v>682</v>
      </c>
      <c r="Z534" s="215" t="s">
        <v>652</v>
      </c>
      <c r="AA534" s="215"/>
      <c r="AB534" s="215" t="s">
        <v>679</v>
      </c>
      <c r="AC534" s="215" t="s">
        <v>680</v>
      </c>
      <c r="AD534" s="215" t="s">
        <v>319</v>
      </c>
      <c r="AE534" s="215"/>
      <c r="AF534" s="215" t="s">
        <v>681</v>
      </c>
      <c r="AG534" s="215" t="s">
        <v>682</v>
      </c>
      <c r="AH534" s="215" t="s">
        <v>652</v>
      </c>
      <c r="AI534" s="215"/>
      <c r="AJ534" s="215" t="s">
        <v>799</v>
      </c>
      <c r="AK534" s="215" t="s">
        <v>651</v>
      </c>
      <c r="AL534" s="215" t="s">
        <v>658</v>
      </c>
      <c r="AM534" s="215"/>
      <c r="AN534" s="215"/>
      <c r="AO534" s="215"/>
      <c r="AP534" s="215"/>
      <c r="AQ534" s="215"/>
      <c r="AR534" s="215" t="s">
        <v>653</v>
      </c>
      <c r="AS534" s="215" t="s">
        <v>651</v>
      </c>
      <c r="AT534" s="215" t="s">
        <v>654</v>
      </c>
      <c r="AU534" s="215"/>
      <c r="AV534" s="215" t="s">
        <v>668</v>
      </c>
      <c r="AW534" s="215" t="s">
        <v>669</v>
      </c>
      <c r="AX534" s="215" t="s">
        <v>670</v>
      </c>
      <c r="AY534" s="215"/>
      <c r="AZ534" s="215" t="s">
        <v>668</v>
      </c>
      <c r="BA534" s="215" t="s">
        <v>669</v>
      </c>
      <c r="BB534" s="215" t="s">
        <v>670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668</v>
      </c>
      <c r="I535" s="215" t="s">
        <v>669</v>
      </c>
      <c r="J535" s="215" t="s">
        <v>670</v>
      </c>
      <c r="K535" s="215"/>
      <c r="L535" s="215" t="s">
        <v>668</v>
      </c>
      <c r="M535" s="215" t="s">
        <v>669</v>
      </c>
      <c r="N535" s="215" t="s">
        <v>670</v>
      </c>
      <c r="O535" s="215"/>
      <c r="P535" s="215" t="s">
        <v>668</v>
      </c>
      <c r="Q535" s="215" t="s">
        <v>669</v>
      </c>
      <c r="R535" s="215" t="s">
        <v>670</v>
      </c>
      <c r="S535" s="215"/>
      <c r="T535" s="215" t="s">
        <v>681</v>
      </c>
      <c r="U535" s="215" t="s">
        <v>682</v>
      </c>
      <c r="V535" s="215" t="s">
        <v>652</v>
      </c>
      <c r="W535" s="215"/>
      <c r="X535" s="215" t="s">
        <v>683</v>
      </c>
      <c r="Y535" s="215" t="s">
        <v>684</v>
      </c>
      <c r="Z535" s="215" t="s">
        <v>676</v>
      </c>
      <c r="AA535" s="215"/>
      <c r="AB535" s="215" t="s">
        <v>681</v>
      </c>
      <c r="AC535" s="215" t="s">
        <v>682</v>
      </c>
      <c r="AD535" s="215" t="s">
        <v>652</v>
      </c>
      <c r="AE535" s="215"/>
      <c r="AF535" s="215" t="s">
        <v>683</v>
      </c>
      <c r="AG535" s="215" t="s">
        <v>684</v>
      </c>
      <c r="AH535" s="215" t="s">
        <v>676</v>
      </c>
      <c r="AI535" s="215"/>
      <c r="AJ535" s="215" t="s">
        <v>653</v>
      </c>
      <c r="AK535" s="215" t="s">
        <v>651</v>
      </c>
      <c r="AL535" s="215" t="s">
        <v>654</v>
      </c>
      <c r="AM535" s="215"/>
      <c r="AN535" s="215"/>
      <c r="AO535" s="215"/>
      <c r="AP535" s="215"/>
      <c r="AQ535" s="215"/>
      <c r="AR535" s="215" t="s">
        <v>653</v>
      </c>
      <c r="AS535" s="215" t="s">
        <v>651</v>
      </c>
      <c r="AT535" s="215" t="s">
        <v>654</v>
      </c>
      <c r="AU535" s="215"/>
      <c r="AV535" s="215" t="s">
        <v>668</v>
      </c>
      <c r="AW535" s="215" t="s">
        <v>669</v>
      </c>
      <c r="AX535" s="215" t="s">
        <v>670</v>
      </c>
      <c r="AY535" s="215"/>
      <c r="AZ535" s="215" t="s">
        <v>668</v>
      </c>
      <c r="BA535" s="215" t="s">
        <v>669</v>
      </c>
      <c r="BB535" s="215" t="s">
        <v>670</v>
      </c>
    </row>
    <row r="536" spans="1:54" ht="12.75">
      <c r="A536" s="215" t="s">
        <v>663</v>
      </c>
      <c r="B536" s="215" t="s">
        <v>664</v>
      </c>
      <c r="C536" s="215" t="s">
        <v>437</v>
      </c>
      <c r="D536" s="215" t="s">
        <v>663</v>
      </c>
      <c r="E536" s="215" t="s">
        <v>664</v>
      </c>
      <c r="F536" s="215" t="s">
        <v>437</v>
      </c>
      <c r="G536" s="215"/>
      <c r="H536" s="215" t="s">
        <v>749</v>
      </c>
      <c r="I536" s="215" t="s">
        <v>750</v>
      </c>
      <c r="J536" s="215" t="s">
        <v>673</v>
      </c>
      <c r="K536" s="215"/>
      <c r="L536" s="215" t="s">
        <v>749</v>
      </c>
      <c r="M536" s="215" t="s">
        <v>750</v>
      </c>
      <c r="N536" s="215" t="s">
        <v>673</v>
      </c>
      <c r="O536" s="215"/>
      <c r="P536" s="215" t="s">
        <v>749</v>
      </c>
      <c r="Q536" s="215" t="s">
        <v>750</v>
      </c>
      <c r="R536" s="215" t="s">
        <v>673</v>
      </c>
      <c r="S536" s="215"/>
      <c r="T536" s="215" t="s">
        <v>683</v>
      </c>
      <c r="U536" s="215" t="s">
        <v>684</v>
      </c>
      <c r="V536" s="215" t="s">
        <v>676</v>
      </c>
      <c r="W536" s="215"/>
      <c r="X536" s="215" t="s">
        <v>685</v>
      </c>
      <c r="Y536" s="215" t="s">
        <v>686</v>
      </c>
      <c r="Z536" s="215" t="s">
        <v>676</v>
      </c>
      <c r="AA536" s="215"/>
      <c r="AB536" s="215" t="s">
        <v>683</v>
      </c>
      <c r="AC536" s="215" t="s">
        <v>684</v>
      </c>
      <c r="AD536" s="215" t="s">
        <v>676</v>
      </c>
      <c r="AE536" s="215"/>
      <c r="AF536" s="215" t="s">
        <v>685</v>
      </c>
      <c r="AG536" s="215" t="s">
        <v>686</v>
      </c>
      <c r="AH536" s="215" t="s">
        <v>676</v>
      </c>
      <c r="AI536" s="215"/>
      <c r="AJ536" s="215" t="s">
        <v>653</v>
      </c>
      <c r="AK536" s="215" t="s">
        <v>651</v>
      </c>
      <c r="AL536" s="215" t="s">
        <v>654</v>
      </c>
      <c r="AM536" s="215"/>
      <c r="AN536" s="215"/>
      <c r="AO536" s="215"/>
      <c r="AP536" s="215"/>
      <c r="AQ536" s="215"/>
      <c r="AR536" s="215" t="s">
        <v>653</v>
      </c>
      <c r="AS536" s="215" t="s">
        <v>651</v>
      </c>
      <c r="AT536" s="215" t="s">
        <v>654</v>
      </c>
      <c r="AU536" s="215"/>
      <c r="AV536" s="215" t="s">
        <v>749</v>
      </c>
      <c r="AW536" s="215" t="s">
        <v>750</v>
      </c>
      <c r="AX536" s="215" t="s">
        <v>673</v>
      </c>
      <c r="AY536" s="215"/>
      <c r="AZ536" s="215" t="s">
        <v>749</v>
      </c>
      <c r="BA536" s="215" t="s">
        <v>750</v>
      </c>
      <c r="BB536" s="215" t="s">
        <v>673</v>
      </c>
    </row>
    <row r="537" spans="1:54" ht="12.75">
      <c r="A537" s="215" t="s">
        <v>663</v>
      </c>
      <c r="B537" s="215" t="s">
        <v>664</v>
      </c>
      <c r="C537" s="215" t="s">
        <v>437</v>
      </c>
      <c r="D537" s="215" t="s">
        <v>663</v>
      </c>
      <c r="E537" s="215" t="s">
        <v>664</v>
      </c>
      <c r="F537" s="215" t="s">
        <v>437</v>
      </c>
      <c r="G537" s="215"/>
      <c r="H537" s="215" t="s">
        <v>671</v>
      </c>
      <c r="I537" s="215" t="s">
        <v>672</v>
      </c>
      <c r="J537" s="215" t="s">
        <v>357</v>
      </c>
      <c r="K537" s="215"/>
      <c r="L537" s="215" t="s">
        <v>671</v>
      </c>
      <c r="M537" s="215" t="s">
        <v>672</v>
      </c>
      <c r="N537" s="215" t="s">
        <v>357</v>
      </c>
      <c r="O537" s="215"/>
      <c r="P537" s="215" t="s">
        <v>671</v>
      </c>
      <c r="Q537" s="215" t="s">
        <v>672</v>
      </c>
      <c r="R537" s="215" t="s">
        <v>357</v>
      </c>
      <c r="S537" s="215"/>
      <c r="T537" s="215" t="s">
        <v>685</v>
      </c>
      <c r="U537" s="215" t="s">
        <v>686</v>
      </c>
      <c r="V537" s="215" t="s">
        <v>676</v>
      </c>
      <c r="W537" s="215"/>
      <c r="X537" s="215" t="s">
        <v>635</v>
      </c>
      <c r="Y537" s="215" t="s">
        <v>636</v>
      </c>
      <c r="Z537" s="215" t="s">
        <v>637</v>
      </c>
      <c r="AA537" s="215"/>
      <c r="AB537" s="215" t="s">
        <v>685</v>
      </c>
      <c r="AC537" s="215" t="s">
        <v>686</v>
      </c>
      <c r="AD537" s="215" t="s">
        <v>676</v>
      </c>
      <c r="AE537" s="215"/>
      <c r="AF537" s="215" t="s">
        <v>635</v>
      </c>
      <c r="AG537" s="215" t="s">
        <v>636</v>
      </c>
      <c r="AH537" s="215" t="s">
        <v>637</v>
      </c>
      <c r="AI537" s="215"/>
      <c r="AJ537" s="215" t="s">
        <v>655</v>
      </c>
      <c r="AK537" s="215" t="s">
        <v>651</v>
      </c>
      <c r="AL537" s="215" t="s">
        <v>656</v>
      </c>
      <c r="AM537" s="215"/>
      <c r="AN537" s="215"/>
      <c r="AO537" s="215"/>
      <c r="AP537" s="215"/>
      <c r="AQ537" s="215"/>
      <c r="AR537" s="215" t="s">
        <v>655</v>
      </c>
      <c r="AS537" s="215" t="s">
        <v>651</v>
      </c>
      <c r="AT537" s="215" t="s">
        <v>656</v>
      </c>
      <c r="AU537" s="215"/>
      <c r="AV537" s="215" t="s">
        <v>671</v>
      </c>
      <c r="AW537" s="215" t="s">
        <v>672</v>
      </c>
      <c r="AX537" s="215" t="s">
        <v>357</v>
      </c>
      <c r="AY537" s="215"/>
      <c r="AZ537" s="215" t="s">
        <v>671</v>
      </c>
      <c r="BA537" s="215" t="s">
        <v>672</v>
      </c>
      <c r="BB537" s="215" t="s">
        <v>357</v>
      </c>
    </row>
    <row r="538" spans="1:54" ht="12.75">
      <c r="A538" s="215" t="s">
        <v>696</v>
      </c>
      <c r="B538" s="215" t="s">
        <v>534</v>
      </c>
      <c r="C538" s="215" t="s">
        <v>697</v>
      </c>
      <c r="D538" s="215" t="s">
        <v>696</v>
      </c>
      <c r="E538" s="215" t="s">
        <v>534</v>
      </c>
      <c r="F538" s="215" t="s">
        <v>697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635</v>
      </c>
      <c r="U538" s="215" t="s">
        <v>636</v>
      </c>
      <c r="V538" s="215" t="s">
        <v>637</v>
      </c>
      <c r="W538" s="215"/>
      <c r="X538" s="215" t="s">
        <v>638</v>
      </c>
      <c r="Y538" s="215" t="s">
        <v>636</v>
      </c>
      <c r="Z538" s="215" t="s">
        <v>621</v>
      </c>
      <c r="AA538" s="215"/>
      <c r="AB538" s="215" t="s">
        <v>635</v>
      </c>
      <c r="AC538" s="215" t="s">
        <v>636</v>
      </c>
      <c r="AD538" s="215" t="s">
        <v>637</v>
      </c>
      <c r="AE538" s="215"/>
      <c r="AF538" s="215" t="s">
        <v>638</v>
      </c>
      <c r="AG538" s="215" t="s">
        <v>636</v>
      </c>
      <c r="AH538" s="215" t="s">
        <v>621</v>
      </c>
      <c r="AI538" s="215"/>
      <c r="AJ538" s="215" t="s">
        <v>655</v>
      </c>
      <c r="AK538" s="215" t="s">
        <v>651</v>
      </c>
      <c r="AL538" s="215" t="s">
        <v>656</v>
      </c>
      <c r="AM538" s="215"/>
      <c r="AN538" s="215"/>
      <c r="AO538" s="215"/>
      <c r="AP538" s="215"/>
      <c r="AQ538" s="215"/>
      <c r="AR538" s="215" t="s">
        <v>655</v>
      </c>
      <c r="AS538" s="215" t="s">
        <v>651</v>
      </c>
      <c r="AT538" s="215" t="s">
        <v>656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801</v>
      </c>
      <c r="B539" s="215" t="s">
        <v>523</v>
      </c>
      <c r="C539" s="215" t="s">
        <v>802</v>
      </c>
      <c r="D539" s="215" t="s">
        <v>801</v>
      </c>
      <c r="E539" s="215" t="s">
        <v>523</v>
      </c>
      <c r="F539" s="215" t="s">
        <v>802</v>
      </c>
      <c r="G539" s="215"/>
      <c r="H539" s="215" t="s">
        <v>751</v>
      </c>
      <c r="I539" s="215" t="s">
        <v>752</v>
      </c>
      <c r="J539" s="215" t="s">
        <v>753</v>
      </c>
      <c r="K539" s="215"/>
      <c r="L539" s="215" t="s">
        <v>751</v>
      </c>
      <c r="M539" s="215" t="s">
        <v>752</v>
      </c>
      <c r="N539" s="215" t="s">
        <v>753</v>
      </c>
      <c r="O539" s="215"/>
      <c r="P539" s="215" t="s">
        <v>751</v>
      </c>
      <c r="Q539" s="215" t="s">
        <v>752</v>
      </c>
      <c r="R539" s="215" t="s">
        <v>753</v>
      </c>
      <c r="S539" s="215"/>
      <c r="T539" s="215" t="s">
        <v>638</v>
      </c>
      <c r="U539" s="215" t="s">
        <v>636</v>
      </c>
      <c r="V539" s="215" t="s">
        <v>621</v>
      </c>
      <c r="W539" s="215"/>
      <c r="X539" s="215" t="s">
        <v>639</v>
      </c>
      <c r="Y539" s="215" t="s">
        <v>636</v>
      </c>
      <c r="Z539" s="215" t="s">
        <v>640</v>
      </c>
      <c r="AA539" s="215"/>
      <c r="AB539" s="215" t="s">
        <v>638</v>
      </c>
      <c r="AC539" s="215" t="s">
        <v>636</v>
      </c>
      <c r="AD539" s="215" t="s">
        <v>621</v>
      </c>
      <c r="AE539" s="215"/>
      <c r="AF539" s="215" t="s">
        <v>639</v>
      </c>
      <c r="AG539" s="215" t="s">
        <v>636</v>
      </c>
      <c r="AH539" s="215" t="s">
        <v>640</v>
      </c>
      <c r="AI539" s="215"/>
      <c r="AJ539" s="215" t="s">
        <v>655</v>
      </c>
      <c r="AK539" s="215" t="s">
        <v>651</v>
      </c>
      <c r="AL539" s="215" t="s">
        <v>656</v>
      </c>
      <c r="AM539" s="215"/>
      <c r="AN539" s="215"/>
      <c r="AO539" s="215"/>
      <c r="AP539" s="215"/>
      <c r="AQ539" s="215"/>
      <c r="AR539" s="215" t="s">
        <v>655</v>
      </c>
      <c r="AS539" s="215" t="s">
        <v>651</v>
      </c>
      <c r="AT539" s="215" t="s">
        <v>656</v>
      </c>
      <c r="AU539" s="215"/>
      <c r="AV539" s="215" t="s">
        <v>751</v>
      </c>
      <c r="AW539" s="215" t="s">
        <v>752</v>
      </c>
      <c r="AX539" s="215" t="s">
        <v>753</v>
      </c>
      <c r="AY539" s="215"/>
      <c r="AZ539" s="215" t="s">
        <v>751</v>
      </c>
      <c r="BA539" s="215" t="s">
        <v>752</v>
      </c>
      <c r="BB539" s="215" t="s">
        <v>753</v>
      </c>
    </row>
    <row r="540" spans="1:54" ht="12.75">
      <c r="A540" s="215" t="s">
        <v>801</v>
      </c>
      <c r="B540" s="215" t="s">
        <v>523</v>
      </c>
      <c r="C540" s="215" t="s">
        <v>802</v>
      </c>
      <c r="D540" s="215" t="s">
        <v>801</v>
      </c>
      <c r="E540" s="215" t="s">
        <v>523</v>
      </c>
      <c r="F540" s="215" t="s">
        <v>802</v>
      </c>
      <c r="G540" s="215"/>
      <c r="H540" s="215" t="s">
        <v>754</v>
      </c>
      <c r="I540" s="215" t="s">
        <v>380</v>
      </c>
      <c r="J540" s="215" t="s">
        <v>755</v>
      </c>
      <c r="K540" s="215"/>
      <c r="L540" s="215" t="s">
        <v>754</v>
      </c>
      <c r="M540" s="215" t="s">
        <v>380</v>
      </c>
      <c r="N540" s="215" t="s">
        <v>755</v>
      </c>
      <c r="O540" s="215"/>
      <c r="P540" s="215" t="s">
        <v>754</v>
      </c>
      <c r="Q540" s="215" t="s">
        <v>380</v>
      </c>
      <c r="R540" s="215" t="s">
        <v>755</v>
      </c>
      <c r="S540" s="215"/>
      <c r="T540" s="215" t="s">
        <v>639</v>
      </c>
      <c r="U540" s="215" t="s">
        <v>636</v>
      </c>
      <c r="V540" s="215" t="s">
        <v>640</v>
      </c>
      <c r="W540" s="215"/>
      <c r="X540" s="215" t="s">
        <v>687</v>
      </c>
      <c r="Y540" s="215" t="s">
        <v>636</v>
      </c>
      <c r="Z540" s="215" t="s">
        <v>688</v>
      </c>
      <c r="AA540" s="215"/>
      <c r="AB540" s="215" t="s">
        <v>639</v>
      </c>
      <c r="AC540" s="215" t="s">
        <v>636</v>
      </c>
      <c r="AD540" s="215" t="s">
        <v>640</v>
      </c>
      <c r="AE540" s="215"/>
      <c r="AF540" s="215" t="s">
        <v>687</v>
      </c>
      <c r="AG540" s="215" t="s">
        <v>636</v>
      </c>
      <c r="AH540" s="215" t="s">
        <v>688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655</v>
      </c>
      <c r="AS540" s="215" t="s">
        <v>651</v>
      </c>
      <c r="AT540" s="215" t="s">
        <v>656</v>
      </c>
      <c r="AU540" s="215"/>
      <c r="AV540" s="215" t="s">
        <v>754</v>
      </c>
      <c r="AW540" s="215" t="s">
        <v>380</v>
      </c>
      <c r="AX540" s="215" t="s">
        <v>755</v>
      </c>
      <c r="AY540" s="215"/>
      <c r="AZ540" s="215" t="s">
        <v>754</v>
      </c>
      <c r="BA540" s="215" t="s">
        <v>380</v>
      </c>
      <c r="BB540" s="215" t="s">
        <v>755</v>
      </c>
    </row>
    <row r="541" spans="1:54" ht="12.75">
      <c r="A541" s="215" t="s">
        <v>809</v>
      </c>
      <c r="B541" s="215" t="s">
        <v>478</v>
      </c>
      <c r="C541" s="215" t="s">
        <v>698</v>
      </c>
      <c r="D541" s="215" t="s">
        <v>809</v>
      </c>
      <c r="E541" s="215" t="s">
        <v>478</v>
      </c>
      <c r="F541" s="215" t="s">
        <v>698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687</v>
      </c>
      <c r="U541" s="215" t="s">
        <v>636</v>
      </c>
      <c r="V541" s="215" t="s">
        <v>688</v>
      </c>
      <c r="W541" s="215"/>
      <c r="X541" s="215" t="s">
        <v>732</v>
      </c>
      <c r="Y541" s="215" t="s">
        <v>306</v>
      </c>
      <c r="Z541" s="215" t="s">
        <v>307</v>
      </c>
      <c r="AA541" s="215"/>
      <c r="AB541" s="215" t="s">
        <v>687</v>
      </c>
      <c r="AC541" s="215" t="s">
        <v>636</v>
      </c>
      <c r="AD541" s="215" t="s">
        <v>688</v>
      </c>
      <c r="AE541" s="215"/>
      <c r="AF541" s="215" t="s">
        <v>732</v>
      </c>
      <c r="AG541" s="215" t="s">
        <v>306</v>
      </c>
      <c r="AH541" s="215" t="s">
        <v>307</v>
      </c>
      <c r="AI541" s="215"/>
      <c r="AJ541" s="215" t="s">
        <v>721</v>
      </c>
      <c r="AK541" s="215" t="s">
        <v>299</v>
      </c>
      <c r="AL541" s="215" t="s">
        <v>722</v>
      </c>
      <c r="AM541" s="215"/>
      <c r="AN541" s="215"/>
      <c r="AO541" s="215"/>
      <c r="AP541" s="215"/>
      <c r="AQ541" s="215"/>
      <c r="AR541" s="215" t="s">
        <v>721</v>
      </c>
      <c r="AS541" s="215" t="s">
        <v>299</v>
      </c>
      <c r="AT541" s="215" t="s">
        <v>722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732</v>
      </c>
      <c r="U542" s="215" t="s">
        <v>306</v>
      </c>
      <c r="V542" s="215" t="s">
        <v>307</v>
      </c>
      <c r="W542" s="215"/>
      <c r="X542" s="215" t="s">
        <v>733</v>
      </c>
      <c r="Y542" s="215" t="s">
        <v>308</v>
      </c>
      <c r="Z542" s="215" t="s">
        <v>317</v>
      </c>
      <c r="AA542" s="215"/>
      <c r="AB542" s="215" t="s">
        <v>732</v>
      </c>
      <c r="AC542" s="215" t="s">
        <v>306</v>
      </c>
      <c r="AD542" s="215" t="s">
        <v>307</v>
      </c>
      <c r="AE542" s="215"/>
      <c r="AF542" s="215" t="s">
        <v>733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721</v>
      </c>
      <c r="AS542" s="215" t="s">
        <v>299</v>
      </c>
      <c r="AT542" s="215" t="s">
        <v>722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738</v>
      </c>
      <c r="K543" s="215"/>
      <c r="L543" s="215" t="s">
        <v>386</v>
      </c>
      <c r="M543" s="215" t="s">
        <v>387</v>
      </c>
      <c r="N543" s="215" t="s">
        <v>738</v>
      </c>
      <c r="O543" s="215"/>
      <c r="P543" s="215" t="s">
        <v>386</v>
      </c>
      <c r="Q543" s="215" t="s">
        <v>387</v>
      </c>
      <c r="R543" s="215" t="s">
        <v>738</v>
      </c>
      <c r="S543" s="215"/>
      <c r="T543" s="215" t="s">
        <v>733</v>
      </c>
      <c r="U543" s="215" t="s">
        <v>308</v>
      </c>
      <c r="V543" s="215" t="s">
        <v>317</v>
      </c>
      <c r="W543" s="215"/>
      <c r="X543" s="215" t="s">
        <v>734</v>
      </c>
      <c r="Y543" s="215" t="s">
        <v>312</v>
      </c>
      <c r="Z543" s="215" t="s">
        <v>735</v>
      </c>
      <c r="AA543" s="215"/>
      <c r="AB543" s="215" t="s">
        <v>733</v>
      </c>
      <c r="AC543" s="215" t="s">
        <v>308</v>
      </c>
      <c r="AD543" s="215" t="s">
        <v>317</v>
      </c>
      <c r="AE543" s="215"/>
      <c r="AF543" s="215" t="s">
        <v>734</v>
      </c>
      <c r="AG543" s="215" t="s">
        <v>312</v>
      </c>
      <c r="AH543" s="215" t="s">
        <v>735</v>
      </c>
      <c r="AI543" s="215"/>
      <c r="AJ543" s="215" t="s">
        <v>800</v>
      </c>
      <c r="AK543" s="215" t="s">
        <v>659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738</v>
      </c>
      <c r="AY543" s="215"/>
      <c r="AZ543" s="215" t="s">
        <v>386</v>
      </c>
      <c r="BA543" s="215" t="s">
        <v>387</v>
      </c>
      <c r="BB543" s="215" t="s">
        <v>738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547</v>
      </c>
      <c r="I544" s="215" t="s">
        <v>548</v>
      </c>
      <c r="J544" s="215" t="s">
        <v>673</v>
      </c>
      <c r="K544" s="215"/>
      <c r="L544" s="215" t="s">
        <v>547</v>
      </c>
      <c r="M544" s="215" t="s">
        <v>548</v>
      </c>
      <c r="N544" s="215" t="s">
        <v>673</v>
      </c>
      <c r="O544" s="215"/>
      <c r="P544" s="215" t="s">
        <v>547</v>
      </c>
      <c r="Q544" s="215" t="s">
        <v>548</v>
      </c>
      <c r="R544" s="215" t="s">
        <v>673</v>
      </c>
      <c r="S544" s="215"/>
      <c r="T544" s="215" t="s">
        <v>734</v>
      </c>
      <c r="U544" s="215" t="s">
        <v>312</v>
      </c>
      <c r="V544" s="215" t="s">
        <v>735</v>
      </c>
      <c r="W544" s="215"/>
      <c r="X544" s="215" t="s">
        <v>734</v>
      </c>
      <c r="Y544" s="215" t="s">
        <v>312</v>
      </c>
      <c r="Z544" s="215" t="s">
        <v>309</v>
      </c>
      <c r="AA544" s="215"/>
      <c r="AB544" s="215" t="s">
        <v>734</v>
      </c>
      <c r="AC544" s="215" t="s">
        <v>312</v>
      </c>
      <c r="AD544" s="215" t="s">
        <v>735</v>
      </c>
      <c r="AE544" s="215"/>
      <c r="AF544" s="215" t="s">
        <v>734</v>
      </c>
      <c r="AG544" s="215" t="s">
        <v>312</v>
      </c>
      <c r="AH544" s="215" t="s">
        <v>309</v>
      </c>
      <c r="AI544" s="215"/>
      <c r="AJ544" s="215" t="s">
        <v>800</v>
      </c>
      <c r="AK544" s="215" t="s">
        <v>659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547</v>
      </c>
      <c r="AW544" s="215" t="s">
        <v>548</v>
      </c>
      <c r="AX544" s="215" t="s">
        <v>673</v>
      </c>
      <c r="AY544" s="215"/>
      <c r="AZ544" s="215" t="s">
        <v>547</v>
      </c>
      <c r="BA544" s="215" t="s">
        <v>548</v>
      </c>
      <c r="BB544" s="215" t="s">
        <v>673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547</v>
      </c>
      <c r="I545" s="215" t="s">
        <v>548</v>
      </c>
      <c r="J545" s="215" t="s">
        <v>673</v>
      </c>
      <c r="K545" s="215"/>
      <c r="L545" s="215" t="s">
        <v>547</v>
      </c>
      <c r="M545" s="215" t="s">
        <v>548</v>
      </c>
      <c r="N545" s="215" t="s">
        <v>673</v>
      </c>
      <c r="O545" s="215"/>
      <c r="P545" s="215" t="s">
        <v>547</v>
      </c>
      <c r="Q545" s="215" t="s">
        <v>548</v>
      </c>
      <c r="R545" s="215" t="s">
        <v>673</v>
      </c>
      <c r="S545" s="215"/>
      <c r="T545" s="215" t="s">
        <v>734</v>
      </c>
      <c r="U545" s="215" t="s">
        <v>312</v>
      </c>
      <c r="V545" s="215" t="s">
        <v>309</v>
      </c>
      <c r="W545" s="215"/>
      <c r="X545" s="215" t="s">
        <v>736</v>
      </c>
      <c r="Y545" s="215" t="s">
        <v>312</v>
      </c>
      <c r="Z545" s="215" t="s">
        <v>314</v>
      </c>
      <c r="AA545" s="215"/>
      <c r="AB545" s="215" t="s">
        <v>734</v>
      </c>
      <c r="AC545" s="215" t="s">
        <v>312</v>
      </c>
      <c r="AD545" s="215" t="s">
        <v>309</v>
      </c>
      <c r="AE545" s="215"/>
      <c r="AF545" s="215" t="s">
        <v>736</v>
      </c>
      <c r="AG545" s="215" t="s">
        <v>312</v>
      </c>
      <c r="AH545" s="215" t="s">
        <v>314</v>
      </c>
      <c r="AI545" s="215"/>
      <c r="AJ545" s="215" t="s">
        <v>800</v>
      </c>
      <c r="AK545" s="215" t="s">
        <v>659</v>
      </c>
      <c r="AL545" s="215" t="s">
        <v>357</v>
      </c>
      <c r="AM545" s="215"/>
      <c r="AN545" s="215"/>
      <c r="AO545" s="215"/>
      <c r="AP545" s="215"/>
      <c r="AQ545" s="215"/>
      <c r="AR545" s="215" t="s">
        <v>800</v>
      </c>
      <c r="AS545" s="215" t="s">
        <v>659</v>
      </c>
      <c r="AT545" s="215" t="s">
        <v>357</v>
      </c>
      <c r="AU545" s="215"/>
      <c r="AV545" s="215" t="s">
        <v>547</v>
      </c>
      <c r="AW545" s="215" t="s">
        <v>548</v>
      </c>
      <c r="AX545" s="215" t="s">
        <v>673</v>
      </c>
      <c r="AY545" s="215"/>
      <c r="AZ545" s="215" t="s">
        <v>547</v>
      </c>
      <c r="BA545" s="215" t="s">
        <v>548</v>
      </c>
      <c r="BB545" s="215" t="s">
        <v>673</v>
      </c>
    </row>
    <row r="546" spans="1:54" ht="12.75">
      <c r="A546" s="215" t="s">
        <v>810</v>
      </c>
      <c r="B546" s="215" t="s">
        <v>617</v>
      </c>
      <c r="C546" s="215" t="s">
        <v>699</v>
      </c>
      <c r="D546" s="215" t="s">
        <v>810</v>
      </c>
      <c r="E546" s="215" t="s">
        <v>617</v>
      </c>
      <c r="F546" s="215" t="s">
        <v>699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736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736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800</v>
      </c>
      <c r="AS546" s="215" t="s">
        <v>659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756</v>
      </c>
      <c r="I547" s="215" t="s">
        <v>757</v>
      </c>
      <c r="J547" s="215" t="s">
        <v>758</v>
      </c>
      <c r="K547" s="215"/>
      <c r="L547" s="215" t="s">
        <v>756</v>
      </c>
      <c r="M547" s="215" t="s">
        <v>757</v>
      </c>
      <c r="N547" s="215" t="s">
        <v>758</v>
      </c>
      <c r="O547" s="215"/>
      <c r="P547" s="215" t="s">
        <v>756</v>
      </c>
      <c r="Q547" s="215" t="s">
        <v>757</v>
      </c>
      <c r="R547" s="215" t="s">
        <v>758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689</v>
      </c>
      <c r="Y547" s="215" t="s">
        <v>690</v>
      </c>
      <c r="Z547" s="215" t="s">
        <v>691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689</v>
      </c>
      <c r="AG547" s="215" t="s">
        <v>690</v>
      </c>
      <c r="AH547" s="215" t="s">
        <v>691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800</v>
      </c>
      <c r="AS547" s="215" t="s">
        <v>659</v>
      </c>
      <c r="AT547" s="215" t="s">
        <v>357</v>
      </c>
      <c r="AU547" s="215"/>
      <c r="AV547" s="215" t="s">
        <v>756</v>
      </c>
      <c r="AW547" s="215" t="s">
        <v>757</v>
      </c>
      <c r="AX547" s="215" t="s">
        <v>758</v>
      </c>
      <c r="AY547" s="215"/>
      <c r="AZ547" s="215" t="s">
        <v>756</v>
      </c>
      <c r="BA547" s="215" t="s">
        <v>757</v>
      </c>
      <c r="BB547" s="215" t="s">
        <v>758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689</v>
      </c>
      <c r="U548" s="215" t="s">
        <v>690</v>
      </c>
      <c r="V548" s="215" t="s">
        <v>691</v>
      </c>
      <c r="W548" s="215"/>
      <c r="X548" s="215" t="s">
        <v>692</v>
      </c>
      <c r="Y548" s="215" t="s">
        <v>690</v>
      </c>
      <c r="Z548" s="215" t="s">
        <v>693</v>
      </c>
      <c r="AA548" s="215"/>
      <c r="AB548" s="215" t="s">
        <v>689</v>
      </c>
      <c r="AC548" s="215" t="s">
        <v>690</v>
      </c>
      <c r="AD548" s="215" t="s">
        <v>691</v>
      </c>
      <c r="AE548" s="215"/>
      <c r="AF548" s="215" t="s">
        <v>692</v>
      </c>
      <c r="AG548" s="215" t="s">
        <v>690</v>
      </c>
      <c r="AH548" s="215" t="s">
        <v>693</v>
      </c>
      <c r="AI548" s="215"/>
      <c r="AJ548" s="215" t="s">
        <v>723</v>
      </c>
      <c r="AK548" s="215" t="s">
        <v>724</v>
      </c>
      <c r="AL548" s="215" t="s">
        <v>343</v>
      </c>
      <c r="AM548" s="215"/>
      <c r="AN548" s="215"/>
      <c r="AO548" s="215"/>
      <c r="AP548" s="215"/>
      <c r="AQ548" s="215"/>
      <c r="AR548" s="215" t="s">
        <v>800</v>
      </c>
      <c r="AS548" s="215" t="s">
        <v>659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692</v>
      </c>
      <c r="U549" s="215" t="s">
        <v>690</v>
      </c>
      <c r="V549" s="215" t="s">
        <v>693</v>
      </c>
      <c r="W549" s="215"/>
      <c r="X549" s="215" t="s">
        <v>644</v>
      </c>
      <c r="Y549" s="215" t="s">
        <v>641</v>
      </c>
      <c r="Z549" s="215" t="s">
        <v>535</v>
      </c>
      <c r="AA549" s="215"/>
      <c r="AB549" s="215" t="s">
        <v>692</v>
      </c>
      <c r="AC549" s="215" t="s">
        <v>690</v>
      </c>
      <c r="AD549" s="215" t="s">
        <v>693</v>
      </c>
      <c r="AE549" s="215"/>
      <c r="AF549" s="215" t="s">
        <v>644</v>
      </c>
      <c r="AG549" s="215" t="s">
        <v>641</v>
      </c>
      <c r="AH549" s="215" t="s">
        <v>535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644</v>
      </c>
      <c r="U550" s="215" t="s">
        <v>641</v>
      </c>
      <c r="V550" s="215" t="s">
        <v>535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644</v>
      </c>
      <c r="AC550" s="215" t="s">
        <v>641</v>
      </c>
      <c r="AD550" s="215" t="s">
        <v>535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759</v>
      </c>
      <c r="I551" s="215" t="s">
        <v>760</v>
      </c>
      <c r="J551" s="215" t="s">
        <v>348</v>
      </c>
      <c r="K551" s="215"/>
      <c r="L551" s="215" t="s">
        <v>759</v>
      </c>
      <c r="M551" s="215" t="s">
        <v>760</v>
      </c>
      <c r="N551" s="215" t="s">
        <v>348</v>
      </c>
      <c r="O551" s="215"/>
      <c r="P551" s="215" t="s">
        <v>759</v>
      </c>
      <c r="Q551" s="215" t="s">
        <v>760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642</v>
      </c>
      <c r="Y551" s="215" t="s">
        <v>643</v>
      </c>
      <c r="Z551" s="215" t="s">
        <v>535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642</v>
      </c>
      <c r="AG551" s="215" t="s">
        <v>643</v>
      </c>
      <c r="AH551" s="215" t="s">
        <v>535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723</v>
      </c>
      <c r="AS551" s="215" t="s">
        <v>724</v>
      </c>
      <c r="AT551" s="215" t="s">
        <v>343</v>
      </c>
      <c r="AU551" s="215"/>
      <c r="AV551" s="215" t="s">
        <v>759</v>
      </c>
      <c r="AW551" s="215" t="s">
        <v>760</v>
      </c>
      <c r="AX551" s="215" t="s">
        <v>348</v>
      </c>
      <c r="AY551" s="215"/>
      <c r="AZ551" s="215" t="s">
        <v>759</v>
      </c>
      <c r="BA551" s="215" t="s">
        <v>760</v>
      </c>
      <c r="BB551" s="215" t="s">
        <v>348</v>
      </c>
    </row>
    <row r="552" spans="1:54" ht="12.75">
      <c r="A552" s="215" t="s">
        <v>803</v>
      </c>
      <c r="B552" s="215" t="s">
        <v>804</v>
      </c>
      <c r="C552" s="215" t="s">
        <v>562</v>
      </c>
      <c r="D552" s="215" t="s">
        <v>803</v>
      </c>
      <c r="E552" s="215" t="s">
        <v>804</v>
      </c>
      <c r="F552" s="215" t="s">
        <v>562</v>
      </c>
      <c r="G552" s="215"/>
      <c r="H552" s="215" t="s">
        <v>674</v>
      </c>
      <c r="I552" s="215" t="s">
        <v>675</v>
      </c>
      <c r="J552" s="215" t="s">
        <v>676</v>
      </c>
      <c r="K552" s="215"/>
      <c r="L552" s="215" t="s">
        <v>674</v>
      </c>
      <c r="M552" s="215" t="s">
        <v>675</v>
      </c>
      <c r="N552" s="215" t="s">
        <v>676</v>
      </c>
      <c r="O552" s="215"/>
      <c r="P552" s="215" t="s">
        <v>674</v>
      </c>
      <c r="Q552" s="215" t="s">
        <v>675</v>
      </c>
      <c r="R552" s="215" t="s">
        <v>676</v>
      </c>
      <c r="S552" s="215"/>
      <c r="T552" s="215" t="s">
        <v>642</v>
      </c>
      <c r="U552" s="215" t="s">
        <v>643</v>
      </c>
      <c r="V552" s="215" t="s">
        <v>535</v>
      </c>
      <c r="W552" s="215"/>
      <c r="X552" s="215"/>
      <c r="Y552" s="215"/>
      <c r="Z552" s="215"/>
      <c r="AA552" s="215"/>
      <c r="AB552" s="215" t="s">
        <v>642</v>
      </c>
      <c r="AC552" s="215" t="s">
        <v>643</v>
      </c>
      <c r="AD552" s="215" t="s">
        <v>535</v>
      </c>
      <c r="AE552" s="215"/>
      <c r="AF552" s="215"/>
      <c r="AG552" s="215"/>
      <c r="AH552" s="215"/>
      <c r="AI552" s="215"/>
      <c r="AJ552" s="215" t="s">
        <v>791</v>
      </c>
      <c r="AK552" s="215" t="s">
        <v>792</v>
      </c>
      <c r="AL552" s="215" t="s">
        <v>611</v>
      </c>
      <c r="AM552" s="215"/>
      <c r="AN552" s="215"/>
      <c r="AO552" s="215"/>
      <c r="AP552" s="215"/>
      <c r="AQ552" s="215"/>
      <c r="AR552" s="215" t="s">
        <v>723</v>
      </c>
      <c r="AS552" s="215" t="s">
        <v>724</v>
      </c>
      <c r="AT552" s="215" t="s">
        <v>343</v>
      </c>
      <c r="AU552" s="215"/>
      <c r="AV552" s="215" t="s">
        <v>674</v>
      </c>
      <c r="AW552" s="215" t="s">
        <v>675</v>
      </c>
      <c r="AX552" s="215" t="s">
        <v>676</v>
      </c>
      <c r="AY552" s="215"/>
      <c r="AZ552" s="215" t="s">
        <v>674</v>
      </c>
      <c r="BA552" s="215" t="s">
        <v>675</v>
      </c>
      <c r="BB552" s="215" t="s">
        <v>676</v>
      </c>
    </row>
    <row r="553" spans="1:54" ht="12.75">
      <c r="A553" s="215" t="s">
        <v>803</v>
      </c>
      <c r="B553" s="215" t="s">
        <v>804</v>
      </c>
      <c r="C553" s="215" t="s">
        <v>562</v>
      </c>
      <c r="D553" s="215" t="s">
        <v>803</v>
      </c>
      <c r="E553" s="215" t="s">
        <v>804</v>
      </c>
      <c r="F553" s="215" t="s">
        <v>562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501</v>
      </c>
      <c r="B554" s="215" t="s">
        <v>502</v>
      </c>
      <c r="C554" s="215" t="s">
        <v>343</v>
      </c>
      <c r="D554" s="215" t="s">
        <v>501</v>
      </c>
      <c r="E554" s="215" t="s">
        <v>502</v>
      </c>
      <c r="F554" s="215" t="s">
        <v>343</v>
      </c>
      <c r="G554" s="215"/>
      <c r="H554" s="215" t="s">
        <v>399</v>
      </c>
      <c r="I554" s="215" t="s">
        <v>400</v>
      </c>
      <c r="J554" s="215" t="s">
        <v>738</v>
      </c>
      <c r="K554" s="215"/>
      <c r="L554" s="215" t="s">
        <v>399</v>
      </c>
      <c r="M554" s="215" t="s">
        <v>400</v>
      </c>
      <c r="N554" s="215" t="s">
        <v>738</v>
      </c>
      <c r="O554" s="215"/>
      <c r="P554" s="215" t="s">
        <v>399</v>
      </c>
      <c r="Q554" s="215" t="s">
        <v>400</v>
      </c>
      <c r="R554" s="215" t="s">
        <v>738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738</v>
      </c>
      <c r="AY554" s="215"/>
      <c r="AZ554" s="215" t="s">
        <v>399</v>
      </c>
      <c r="BA554" s="215" t="s">
        <v>400</v>
      </c>
      <c r="BB554" s="215" t="s">
        <v>738</v>
      </c>
    </row>
    <row r="555" spans="1:54" ht="12.75">
      <c r="A555" s="215" t="s">
        <v>805</v>
      </c>
      <c r="B555" s="215" t="s">
        <v>806</v>
      </c>
      <c r="C555" s="215" t="s">
        <v>317</v>
      </c>
      <c r="D555" s="215" t="s">
        <v>805</v>
      </c>
      <c r="E555" s="215" t="s">
        <v>806</v>
      </c>
      <c r="F555" s="215" t="s">
        <v>317</v>
      </c>
      <c r="G555" s="215"/>
      <c r="H555" s="215" t="s">
        <v>761</v>
      </c>
      <c r="I555" s="215" t="s">
        <v>762</v>
      </c>
      <c r="J555" s="215" t="s">
        <v>377</v>
      </c>
      <c r="K555" s="215"/>
      <c r="L555" s="215" t="s">
        <v>761</v>
      </c>
      <c r="M555" s="215" t="s">
        <v>762</v>
      </c>
      <c r="N555" s="215" t="s">
        <v>377</v>
      </c>
      <c r="O555" s="215"/>
      <c r="P555" s="215" t="s">
        <v>761</v>
      </c>
      <c r="Q555" s="215" t="s">
        <v>762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791</v>
      </c>
      <c r="AS555" s="215" t="s">
        <v>792</v>
      </c>
      <c r="AT555" s="215" t="s">
        <v>611</v>
      </c>
      <c r="AU555" s="215"/>
      <c r="AV555" s="215" t="s">
        <v>761</v>
      </c>
      <c r="AW555" s="215" t="s">
        <v>762</v>
      </c>
      <c r="AX555" s="215" t="s">
        <v>377</v>
      </c>
      <c r="AY555" s="215"/>
      <c r="AZ555" s="215" t="s">
        <v>761</v>
      </c>
      <c r="BA555" s="215" t="s">
        <v>762</v>
      </c>
      <c r="BB555" s="215" t="s">
        <v>377</v>
      </c>
    </row>
    <row r="556" spans="1:54" ht="12.75">
      <c r="A556" s="215" t="s">
        <v>503</v>
      </c>
      <c r="B556" s="215" t="s">
        <v>504</v>
      </c>
      <c r="C556" s="215" t="s">
        <v>505</v>
      </c>
      <c r="D556" s="215" t="s">
        <v>503</v>
      </c>
      <c r="E556" s="215" t="s">
        <v>504</v>
      </c>
      <c r="F556" s="215" t="s">
        <v>505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783</v>
      </c>
      <c r="AK556" s="215" t="s">
        <v>784</v>
      </c>
      <c r="AL556" s="215" t="s">
        <v>291</v>
      </c>
      <c r="AM556" s="215"/>
      <c r="AN556" s="215"/>
      <c r="AO556" s="215"/>
      <c r="AP556" s="215"/>
      <c r="AQ556" s="215"/>
      <c r="AR556" s="215" t="s">
        <v>791</v>
      </c>
      <c r="AS556" s="215" t="s">
        <v>792</v>
      </c>
      <c r="AT556" s="215" t="s">
        <v>611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506</v>
      </c>
      <c r="B557" s="215" t="s">
        <v>507</v>
      </c>
      <c r="C557" s="215" t="s">
        <v>508</v>
      </c>
      <c r="D557" s="215" t="s">
        <v>506</v>
      </c>
      <c r="E557" s="215" t="s">
        <v>507</v>
      </c>
      <c r="F557" s="215" t="s">
        <v>508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660</v>
      </c>
      <c r="AK557" s="215" t="s">
        <v>661</v>
      </c>
      <c r="AL557" s="215" t="s">
        <v>662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509</v>
      </c>
      <c r="B558" s="215" t="s">
        <v>510</v>
      </c>
      <c r="C558" s="215" t="s">
        <v>466</v>
      </c>
      <c r="D558" s="215" t="s">
        <v>509</v>
      </c>
      <c r="E558" s="215" t="s">
        <v>510</v>
      </c>
      <c r="F558" s="215" t="s">
        <v>466</v>
      </c>
      <c r="G558" s="215"/>
      <c r="H558" s="215" t="s">
        <v>677</v>
      </c>
      <c r="I558" s="215" t="s">
        <v>678</v>
      </c>
      <c r="J558" s="215" t="s">
        <v>471</v>
      </c>
      <c r="K558" s="215"/>
      <c r="L558" s="215" t="s">
        <v>677</v>
      </c>
      <c r="M558" s="215" t="s">
        <v>678</v>
      </c>
      <c r="N558" s="215" t="s">
        <v>471</v>
      </c>
      <c r="O558" s="215"/>
      <c r="P558" s="215" t="s">
        <v>677</v>
      </c>
      <c r="Q558" s="215" t="s">
        <v>678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677</v>
      </c>
      <c r="AW558" s="215" t="s">
        <v>678</v>
      </c>
      <c r="AX558" s="215" t="s">
        <v>471</v>
      </c>
      <c r="AY558" s="215"/>
      <c r="AZ558" s="215" t="s">
        <v>677</v>
      </c>
      <c r="BA558" s="215" t="s">
        <v>678</v>
      </c>
      <c r="BB558" s="215" t="s">
        <v>471</v>
      </c>
    </row>
    <row r="559" spans="1:54" ht="12.75">
      <c r="A559" s="215" t="s">
        <v>511</v>
      </c>
      <c r="B559" s="215" t="s">
        <v>512</v>
      </c>
      <c r="C559" s="215" t="s">
        <v>343</v>
      </c>
      <c r="D559" s="215" t="s">
        <v>511</v>
      </c>
      <c r="E559" s="215" t="s">
        <v>512</v>
      </c>
      <c r="F559" s="215" t="s">
        <v>343</v>
      </c>
      <c r="G559" s="215"/>
      <c r="H559" s="215" t="s">
        <v>677</v>
      </c>
      <c r="I559" s="215" t="s">
        <v>678</v>
      </c>
      <c r="J559" s="215" t="s">
        <v>471</v>
      </c>
      <c r="K559" s="215"/>
      <c r="L559" s="215" t="s">
        <v>677</v>
      </c>
      <c r="M559" s="215" t="s">
        <v>678</v>
      </c>
      <c r="N559" s="215" t="s">
        <v>471</v>
      </c>
      <c r="O559" s="215"/>
      <c r="P559" s="215" t="s">
        <v>677</v>
      </c>
      <c r="Q559" s="215" t="s">
        <v>678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677</v>
      </c>
      <c r="AW559" s="215" t="s">
        <v>678</v>
      </c>
      <c r="AX559" s="215" t="s">
        <v>471</v>
      </c>
      <c r="AY559" s="215"/>
      <c r="AZ559" s="215" t="s">
        <v>677</v>
      </c>
      <c r="BA559" s="215" t="s">
        <v>678</v>
      </c>
      <c r="BB559" s="215" t="s">
        <v>471</v>
      </c>
    </row>
    <row r="560" spans="1:54" ht="12.75">
      <c r="A560" s="215" t="s">
        <v>513</v>
      </c>
      <c r="B560" s="215" t="s">
        <v>514</v>
      </c>
      <c r="C560" s="215" t="s">
        <v>515</v>
      </c>
      <c r="D560" s="215" t="s">
        <v>513</v>
      </c>
      <c r="E560" s="215" t="s">
        <v>514</v>
      </c>
      <c r="F560" s="215" t="s">
        <v>515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516</v>
      </c>
      <c r="B561" s="215" t="s">
        <v>517</v>
      </c>
      <c r="C561" s="215" t="s">
        <v>725</v>
      </c>
      <c r="D561" s="215" t="s">
        <v>516</v>
      </c>
      <c r="E561" s="215" t="s">
        <v>517</v>
      </c>
      <c r="F561" s="215" t="s">
        <v>725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660</v>
      </c>
      <c r="AS561" s="215" t="s">
        <v>661</v>
      </c>
      <c r="AT561" s="215" t="s">
        <v>662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516</v>
      </c>
      <c r="B562" s="215" t="s">
        <v>517</v>
      </c>
      <c r="C562" s="215" t="s">
        <v>421</v>
      </c>
      <c r="D562" s="215" t="s">
        <v>516</v>
      </c>
      <c r="E562" s="215" t="s">
        <v>517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663</v>
      </c>
      <c r="AK562" s="215" t="s">
        <v>664</v>
      </c>
      <c r="AL562" s="215" t="s">
        <v>437</v>
      </c>
      <c r="AM562" s="215"/>
      <c r="AN562" s="215"/>
      <c r="AO562" s="215"/>
      <c r="AP562" s="215"/>
      <c r="AQ562" s="215"/>
      <c r="AR562" s="215" t="s">
        <v>660</v>
      </c>
      <c r="AS562" s="215" t="s">
        <v>661</v>
      </c>
      <c r="AT562" s="215" t="s">
        <v>662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518</v>
      </c>
      <c r="B563" s="215" t="s">
        <v>519</v>
      </c>
      <c r="C563" s="215" t="s">
        <v>289</v>
      </c>
      <c r="D563" s="215" t="s">
        <v>518</v>
      </c>
      <c r="E563" s="215" t="s">
        <v>519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663</v>
      </c>
      <c r="AK563" s="215" t="s">
        <v>664</v>
      </c>
      <c r="AL563" s="215" t="s">
        <v>437</v>
      </c>
      <c r="AM563" s="215"/>
      <c r="AN563" s="215"/>
      <c r="AO563" s="215"/>
      <c r="AP563" s="215"/>
      <c r="AQ563" s="215"/>
      <c r="AR563" s="215" t="s">
        <v>660</v>
      </c>
      <c r="AS563" s="215" t="s">
        <v>661</v>
      </c>
      <c r="AT563" s="215" t="s">
        <v>662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763</v>
      </c>
      <c r="I564" s="215" t="s">
        <v>764</v>
      </c>
      <c r="J564" s="215" t="s">
        <v>343</v>
      </c>
      <c r="K564" s="215"/>
      <c r="L564" s="215" t="s">
        <v>763</v>
      </c>
      <c r="M564" s="215" t="s">
        <v>764</v>
      </c>
      <c r="N564" s="215" t="s">
        <v>343</v>
      </c>
      <c r="O564" s="215"/>
      <c r="P564" s="215" t="s">
        <v>763</v>
      </c>
      <c r="Q564" s="215" t="s">
        <v>764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663</v>
      </c>
      <c r="AK564" s="215" t="s">
        <v>664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763</v>
      </c>
      <c r="AW564" s="215" t="s">
        <v>764</v>
      </c>
      <c r="AX564" s="215" t="s">
        <v>343</v>
      </c>
      <c r="AY564" s="215"/>
      <c r="AZ564" s="215" t="s">
        <v>763</v>
      </c>
      <c r="BA564" s="215" t="s">
        <v>764</v>
      </c>
      <c r="BB564" s="215" t="s">
        <v>343</v>
      </c>
    </row>
    <row r="565" spans="1:54" ht="12.75">
      <c r="A565" s="215" t="s">
        <v>520</v>
      </c>
      <c r="B565" s="215" t="s">
        <v>521</v>
      </c>
      <c r="C565" s="215" t="s">
        <v>793</v>
      </c>
      <c r="D565" s="215" t="s">
        <v>520</v>
      </c>
      <c r="E565" s="215" t="s">
        <v>521</v>
      </c>
      <c r="F565" s="215" t="s">
        <v>793</v>
      </c>
      <c r="G565" s="215"/>
      <c r="H565" s="215" t="s">
        <v>679</v>
      </c>
      <c r="I565" s="215" t="s">
        <v>680</v>
      </c>
      <c r="J565" s="215" t="s">
        <v>319</v>
      </c>
      <c r="K565" s="215"/>
      <c r="L565" s="215" t="s">
        <v>679</v>
      </c>
      <c r="M565" s="215" t="s">
        <v>680</v>
      </c>
      <c r="N565" s="215" t="s">
        <v>319</v>
      </c>
      <c r="O565" s="215"/>
      <c r="P565" s="215" t="s">
        <v>679</v>
      </c>
      <c r="Q565" s="215" t="s">
        <v>680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696</v>
      </c>
      <c r="AK565" s="215" t="s">
        <v>534</v>
      </c>
      <c r="AL565" s="215" t="s">
        <v>697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679</v>
      </c>
      <c r="AW565" s="215" t="s">
        <v>680</v>
      </c>
      <c r="AX565" s="215" t="s">
        <v>319</v>
      </c>
      <c r="AY565" s="215"/>
      <c r="AZ565" s="215" t="s">
        <v>679</v>
      </c>
      <c r="BA565" s="215" t="s">
        <v>680</v>
      </c>
      <c r="BB565" s="215" t="s">
        <v>319</v>
      </c>
    </row>
    <row r="566" spans="1:54" ht="12.75">
      <c r="A566" s="215" t="s">
        <v>522</v>
      </c>
      <c r="B566" s="215" t="s">
        <v>523</v>
      </c>
      <c r="C566" s="215" t="s">
        <v>317</v>
      </c>
      <c r="D566" s="215" t="s">
        <v>522</v>
      </c>
      <c r="E566" s="215" t="s">
        <v>523</v>
      </c>
      <c r="F566" s="215" t="s">
        <v>317</v>
      </c>
      <c r="G566" s="215"/>
      <c r="H566" s="215" t="s">
        <v>679</v>
      </c>
      <c r="I566" s="215" t="s">
        <v>680</v>
      </c>
      <c r="J566" s="215" t="s">
        <v>319</v>
      </c>
      <c r="K566" s="215"/>
      <c r="L566" s="215" t="s">
        <v>679</v>
      </c>
      <c r="M566" s="215" t="s">
        <v>680</v>
      </c>
      <c r="N566" s="215" t="s">
        <v>319</v>
      </c>
      <c r="O566" s="215"/>
      <c r="P566" s="215" t="s">
        <v>679</v>
      </c>
      <c r="Q566" s="215" t="s">
        <v>680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801</v>
      </c>
      <c r="AK566" s="215" t="s">
        <v>523</v>
      </c>
      <c r="AL566" s="215" t="s">
        <v>802</v>
      </c>
      <c r="AM566" s="215"/>
      <c r="AN566" s="215"/>
      <c r="AO566" s="215"/>
      <c r="AP566" s="215"/>
      <c r="AQ566" s="215"/>
      <c r="AR566" s="215" t="s">
        <v>663</v>
      </c>
      <c r="AS566" s="215" t="s">
        <v>664</v>
      </c>
      <c r="AT566" s="215" t="s">
        <v>437</v>
      </c>
      <c r="AU566" s="215"/>
      <c r="AV566" s="215" t="s">
        <v>679</v>
      </c>
      <c r="AW566" s="215" t="s">
        <v>680</v>
      </c>
      <c r="AX566" s="215" t="s">
        <v>319</v>
      </c>
      <c r="AY566" s="215"/>
      <c r="AZ566" s="215" t="s">
        <v>679</v>
      </c>
      <c r="BA566" s="215" t="s">
        <v>680</v>
      </c>
      <c r="BB566" s="215" t="s">
        <v>319</v>
      </c>
    </row>
    <row r="567" spans="1:54" ht="12.75">
      <c r="A567" s="215" t="s">
        <v>524</v>
      </c>
      <c r="B567" s="215" t="s">
        <v>523</v>
      </c>
      <c r="C567" s="215" t="s">
        <v>525</v>
      </c>
      <c r="D567" s="215" t="s">
        <v>524</v>
      </c>
      <c r="E567" s="215" t="s">
        <v>523</v>
      </c>
      <c r="F567" s="215" t="s">
        <v>525</v>
      </c>
      <c r="G567" s="215"/>
      <c r="H567" s="215" t="s">
        <v>681</v>
      </c>
      <c r="I567" s="215" t="s">
        <v>682</v>
      </c>
      <c r="J567" s="215" t="s">
        <v>652</v>
      </c>
      <c r="K567" s="215"/>
      <c r="L567" s="215" t="s">
        <v>681</v>
      </c>
      <c r="M567" s="215" t="s">
        <v>682</v>
      </c>
      <c r="N567" s="215" t="s">
        <v>652</v>
      </c>
      <c r="O567" s="215"/>
      <c r="P567" s="215" t="s">
        <v>681</v>
      </c>
      <c r="Q567" s="215" t="s">
        <v>682</v>
      </c>
      <c r="R567" s="215" t="s">
        <v>652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801</v>
      </c>
      <c r="AK567" s="215" t="s">
        <v>523</v>
      </c>
      <c r="AL567" s="215" t="s">
        <v>802</v>
      </c>
      <c r="AM567" s="215"/>
      <c r="AN567" s="215"/>
      <c r="AO567" s="215"/>
      <c r="AP567" s="215"/>
      <c r="AQ567" s="215"/>
      <c r="AR567" s="215" t="s">
        <v>663</v>
      </c>
      <c r="AS567" s="215" t="s">
        <v>664</v>
      </c>
      <c r="AT567" s="215" t="s">
        <v>437</v>
      </c>
      <c r="AU567" s="215"/>
      <c r="AV567" s="215" t="s">
        <v>681</v>
      </c>
      <c r="AW567" s="215" t="s">
        <v>682</v>
      </c>
      <c r="AX567" s="215" t="s">
        <v>652</v>
      </c>
      <c r="AY567" s="215"/>
      <c r="AZ567" s="215" t="s">
        <v>681</v>
      </c>
      <c r="BA567" s="215" t="s">
        <v>682</v>
      </c>
      <c r="BB567" s="215" t="s">
        <v>652</v>
      </c>
    </row>
    <row r="568" spans="1:54" ht="12.75">
      <c r="A568" s="215" t="s">
        <v>526</v>
      </c>
      <c r="B568" s="215" t="s">
        <v>523</v>
      </c>
      <c r="C568" s="215" t="s">
        <v>527</v>
      </c>
      <c r="D568" s="215" t="s">
        <v>526</v>
      </c>
      <c r="E568" s="215" t="s">
        <v>523</v>
      </c>
      <c r="F568" s="215" t="s">
        <v>527</v>
      </c>
      <c r="G568" s="215"/>
      <c r="H568" s="215" t="s">
        <v>768</v>
      </c>
      <c r="I568" s="215" t="s">
        <v>769</v>
      </c>
      <c r="J568" s="215" t="s">
        <v>343</v>
      </c>
      <c r="K568" s="215"/>
      <c r="L568" s="215" t="s">
        <v>768</v>
      </c>
      <c r="M568" s="215" t="s">
        <v>769</v>
      </c>
      <c r="N568" s="215" t="s">
        <v>343</v>
      </c>
      <c r="O568" s="215"/>
      <c r="P568" s="215" t="s">
        <v>768</v>
      </c>
      <c r="Q568" s="215" t="s">
        <v>769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801</v>
      </c>
      <c r="AK568" s="215" t="s">
        <v>523</v>
      </c>
      <c r="AL568" s="215" t="s">
        <v>802</v>
      </c>
      <c r="AM568" s="215"/>
      <c r="AN568" s="215"/>
      <c r="AO568" s="215"/>
      <c r="AP568" s="215"/>
      <c r="AQ568" s="215"/>
      <c r="AR568" s="215" t="s">
        <v>663</v>
      </c>
      <c r="AS568" s="215" t="s">
        <v>664</v>
      </c>
      <c r="AT568" s="215" t="s">
        <v>437</v>
      </c>
      <c r="AU568" s="215"/>
      <c r="AV568" s="215" t="s">
        <v>768</v>
      </c>
      <c r="AW568" s="215" t="s">
        <v>769</v>
      </c>
      <c r="AX568" s="215" t="s">
        <v>343</v>
      </c>
      <c r="AY568" s="215"/>
      <c r="AZ568" s="215" t="s">
        <v>768</v>
      </c>
      <c r="BA568" s="215" t="s">
        <v>769</v>
      </c>
      <c r="BB568" s="215" t="s">
        <v>343</v>
      </c>
    </row>
    <row r="569" spans="1:54" ht="12.75">
      <c r="A569" s="215" t="s">
        <v>528</v>
      </c>
      <c r="B569" s="215" t="s">
        <v>523</v>
      </c>
      <c r="C569" s="215" t="s">
        <v>529</v>
      </c>
      <c r="D569" s="215" t="s">
        <v>528</v>
      </c>
      <c r="E569" s="215" t="s">
        <v>523</v>
      </c>
      <c r="F569" s="215" t="s">
        <v>529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809</v>
      </c>
      <c r="AK569" s="215" t="s">
        <v>478</v>
      </c>
      <c r="AL569" s="215" t="s">
        <v>698</v>
      </c>
      <c r="AM569" s="215"/>
      <c r="AN569" s="215"/>
      <c r="AO569" s="215"/>
      <c r="AP569" s="215"/>
      <c r="AQ569" s="215"/>
      <c r="AR569" s="215" t="s">
        <v>663</v>
      </c>
      <c r="AS569" s="215" t="s">
        <v>664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530</v>
      </c>
      <c r="B570" s="215" t="s">
        <v>523</v>
      </c>
      <c r="C570" s="215" t="s">
        <v>531</v>
      </c>
      <c r="D570" s="215" t="s">
        <v>530</v>
      </c>
      <c r="E570" s="215" t="s">
        <v>523</v>
      </c>
      <c r="F570" s="215" t="s">
        <v>531</v>
      </c>
      <c r="G570" s="215"/>
      <c r="H570" s="215" t="s">
        <v>765</v>
      </c>
      <c r="I570" s="215" t="s">
        <v>766</v>
      </c>
      <c r="J570" s="215" t="s">
        <v>767</v>
      </c>
      <c r="K570" s="215"/>
      <c r="L570" s="215" t="s">
        <v>765</v>
      </c>
      <c r="M570" s="215" t="s">
        <v>766</v>
      </c>
      <c r="N570" s="215" t="s">
        <v>767</v>
      </c>
      <c r="O570" s="215"/>
      <c r="P570" s="215" t="s">
        <v>765</v>
      </c>
      <c r="Q570" s="215" t="s">
        <v>766</v>
      </c>
      <c r="R570" s="215" t="s">
        <v>767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801</v>
      </c>
      <c r="AS570" s="215" t="s">
        <v>523</v>
      </c>
      <c r="AT570" s="215" t="s">
        <v>802</v>
      </c>
      <c r="AU570" s="215"/>
      <c r="AV570" s="215" t="s">
        <v>765</v>
      </c>
      <c r="AW570" s="215" t="s">
        <v>766</v>
      </c>
      <c r="AX570" s="215" t="s">
        <v>767</v>
      </c>
      <c r="AY570" s="215"/>
      <c r="AZ570" s="215" t="s">
        <v>765</v>
      </c>
      <c r="BA570" s="215" t="s">
        <v>766</v>
      </c>
      <c r="BB570" s="215" t="s">
        <v>767</v>
      </c>
    </row>
    <row r="571" spans="1:54" ht="12.75">
      <c r="A571" s="215" t="s">
        <v>532</v>
      </c>
      <c r="B571" s="215" t="s">
        <v>523</v>
      </c>
      <c r="C571" s="215" t="s">
        <v>533</v>
      </c>
      <c r="D571" s="215" t="s">
        <v>532</v>
      </c>
      <c r="E571" s="215" t="s">
        <v>523</v>
      </c>
      <c r="F571" s="215" t="s">
        <v>533</v>
      </c>
      <c r="G571" s="215"/>
      <c r="H571" s="215" t="s">
        <v>683</v>
      </c>
      <c r="I571" s="215" t="s">
        <v>684</v>
      </c>
      <c r="J571" s="215" t="s">
        <v>676</v>
      </c>
      <c r="K571" s="215"/>
      <c r="L571" s="215" t="s">
        <v>683</v>
      </c>
      <c r="M571" s="215" t="s">
        <v>684</v>
      </c>
      <c r="N571" s="215" t="s">
        <v>676</v>
      </c>
      <c r="O571" s="215"/>
      <c r="P571" s="215" t="s">
        <v>683</v>
      </c>
      <c r="Q571" s="215" t="s">
        <v>684</v>
      </c>
      <c r="R571" s="215" t="s">
        <v>676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801</v>
      </c>
      <c r="AS571" s="215" t="s">
        <v>523</v>
      </c>
      <c r="AT571" s="215" t="s">
        <v>802</v>
      </c>
      <c r="AU571" s="215"/>
      <c r="AV571" s="215" t="s">
        <v>683</v>
      </c>
      <c r="AW571" s="215" t="s">
        <v>684</v>
      </c>
      <c r="AX571" s="215" t="s">
        <v>676</v>
      </c>
      <c r="AY571" s="215"/>
      <c r="AZ571" s="215" t="s">
        <v>683</v>
      </c>
      <c r="BA571" s="215" t="s">
        <v>684</v>
      </c>
      <c r="BB571" s="215" t="s">
        <v>676</v>
      </c>
    </row>
    <row r="572" spans="1:54" ht="12.75">
      <c r="A572" s="215" t="s">
        <v>646</v>
      </c>
      <c r="B572" s="215" t="s">
        <v>647</v>
      </c>
      <c r="C572" s="215" t="s">
        <v>317</v>
      </c>
      <c r="D572" s="215" t="s">
        <v>646</v>
      </c>
      <c r="E572" s="215" t="s">
        <v>647</v>
      </c>
      <c r="F572" s="215" t="s">
        <v>317</v>
      </c>
      <c r="G572" s="215"/>
      <c r="H572" s="215" t="s">
        <v>683</v>
      </c>
      <c r="I572" s="215" t="s">
        <v>684</v>
      </c>
      <c r="J572" s="215" t="s">
        <v>676</v>
      </c>
      <c r="K572" s="215"/>
      <c r="L572" s="215" t="s">
        <v>683</v>
      </c>
      <c r="M572" s="215" t="s">
        <v>684</v>
      </c>
      <c r="N572" s="215" t="s">
        <v>676</v>
      </c>
      <c r="O572" s="215"/>
      <c r="P572" s="215" t="s">
        <v>683</v>
      </c>
      <c r="Q572" s="215" t="s">
        <v>684</v>
      </c>
      <c r="R572" s="215" t="s">
        <v>676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801</v>
      </c>
      <c r="AS572" s="215" t="s">
        <v>523</v>
      </c>
      <c r="AT572" s="215" t="s">
        <v>802</v>
      </c>
      <c r="AU572" s="215"/>
      <c r="AV572" s="215" t="s">
        <v>683</v>
      </c>
      <c r="AW572" s="215" t="s">
        <v>684</v>
      </c>
      <c r="AX572" s="215" t="s">
        <v>676</v>
      </c>
      <c r="AY572" s="215"/>
      <c r="AZ572" s="215" t="s">
        <v>683</v>
      </c>
      <c r="BA572" s="215" t="s">
        <v>684</v>
      </c>
      <c r="BB572" s="215" t="s">
        <v>676</v>
      </c>
    </row>
    <row r="573" spans="1:54" ht="12.75">
      <c r="A573" s="215" t="s">
        <v>646</v>
      </c>
      <c r="B573" s="215" t="s">
        <v>647</v>
      </c>
      <c r="C573" s="215" t="s">
        <v>317</v>
      </c>
      <c r="D573" s="215" t="s">
        <v>646</v>
      </c>
      <c r="E573" s="215" t="s">
        <v>647</v>
      </c>
      <c r="F573" s="215" t="s">
        <v>317</v>
      </c>
      <c r="G573" s="215"/>
      <c r="H573" s="215" t="s">
        <v>770</v>
      </c>
      <c r="I573" s="215" t="s">
        <v>771</v>
      </c>
      <c r="J573" s="215" t="s">
        <v>772</v>
      </c>
      <c r="K573" s="215"/>
      <c r="L573" s="215" t="s">
        <v>770</v>
      </c>
      <c r="M573" s="215" t="s">
        <v>771</v>
      </c>
      <c r="N573" s="215" t="s">
        <v>772</v>
      </c>
      <c r="O573" s="215"/>
      <c r="P573" s="215" t="s">
        <v>770</v>
      </c>
      <c r="Q573" s="215" t="s">
        <v>771</v>
      </c>
      <c r="R573" s="215" t="s">
        <v>772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801</v>
      </c>
      <c r="AS573" s="215" t="s">
        <v>523</v>
      </c>
      <c r="AT573" s="215" t="s">
        <v>802</v>
      </c>
      <c r="AU573" s="215"/>
      <c r="AV573" s="215" t="s">
        <v>770</v>
      </c>
      <c r="AW573" s="215" t="s">
        <v>771</v>
      </c>
      <c r="AX573" s="215" t="s">
        <v>772</v>
      </c>
      <c r="AY573" s="215"/>
      <c r="AZ573" s="215" t="s">
        <v>770</v>
      </c>
      <c r="BA573" s="215" t="s">
        <v>771</v>
      </c>
      <c r="BB573" s="215" t="s">
        <v>772</v>
      </c>
    </row>
    <row r="574" spans="1:54" ht="12.75">
      <c r="A574" s="215" t="s">
        <v>648</v>
      </c>
      <c r="B574" s="215" t="s">
        <v>534</v>
      </c>
      <c r="C574" s="215" t="s">
        <v>649</v>
      </c>
      <c r="D574" s="215" t="s">
        <v>648</v>
      </c>
      <c r="E574" s="215" t="s">
        <v>534</v>
      </c>
      <c r="F574" s="215" t="s">
        <v>649</v>
      </c>
      <c r="G574" s="215"/>
      <c r="H574" s="215" t="s">
        <v>685</v>
      </c>
      <c r="I574" s="215" t="s">
        <v>686</v>
      </c>
      <c r="J574" s="215" t="s">
        <v>676</v>
      </c>
      <c r="K574" s="215"/>
      <c r="L574" s="215" t="s">
        <v>685</v>
      </c>
      <c r="M574" s="215" t="s">
        <v>686</v>
      </c>
      <c r="N574" s="215" t="s">
        <v>676</v>
      </c>
      <c r="O574" s="215"/>
      <c r="P574" s="215" t="s">
        <v>685</v>
      </c>
      <c r="Q574" s="215" t="s">
        <v>686</v>
      </c>
      <c r="R574" s="215" t="s">
        <v>676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685</v>
      </c>
      <c r="AW574" s="215" t="s">
        <v>686</v>
      </c>
      <c r="AX574" s="215" t="s">
        <v>676</v>
      </c>
      <c r="AY574" s="215"/>
      <c r="AZ574" s="215" t="s">
        <v>685</v>
      </c>
      <c r="BA574" s="215" t="s">
        <v>686</v>
      </c>
      <c r="BB574" s="215" t="s">
        <v>676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685</v>
      </c>
      <c r="I575" s="215" t="s">
        <v>686</v>
      </c>
      <c r="J575" s="215" t="s">
        <v>676</v>
      </c>
      <c r="K575" s="215"/>
      <c r="L575" s="215" t="s">
        <v>685</v>
      </c>
      <c r="M575" s="215" t="s">
        <v>686</v>
      </c>
      <c r="N575" s="215" t="s">
        <v>676</v>
      </c>
      <c r="O575" s="215"/>
      <c r="P575" s="215" t="s">
        <v>685</v>
      </c>
      <c r="Q575" s="215" t="s">
        <v>686</v>
      </c>
      <c r="R575" s="215" t="s">
        <v>676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810</v>
      </c>
      <c r="AK575" s="215" t="s">
        <v>617</v>
      </c>
      <c r="AL575" s="215" t="s">
        <v>699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685</v>
      </c>
      <c r="AW575" s="215" t="s">
        <v>686</v>
      </c>
      <c r="AX575" s="215" t="s">
        <v>676</v>
      </c>
      <c r="AY575" s="215"/>
      <c r="AZ575" s="215" t="s">
        <v>685</v>
      </c>
      <c r="BA575" s="215" t="s">
        <v>686</v>
      </c>
      <c r="BB575" s="215" t="s">
        <v>676</v>
      </c>
    </row>
    <row r="576" spans="1:54" ht="12.75">
      <c r="A576" s="215" t="s">
        <v>668</v>
      </c>
      <c r="B576" s="215" t="s">
        <v>669</v>
      </c>
      <c r="C576" s="215" t="s">
        <v>670</v>
      </c>
      <c r="D576" s="215" t="s">
        <v>668</v>
      </c>
      <c r="E576" s="215" t="s">
        <v>669</v>
      </c>
      <c r="F576" s="215" t="s">
        <v>670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668</v>
      </c>
      <c r="B577" s="215" t="s">
        <v>669</v>
      </c>
      <c r="C577" s="215" t="s">
        <v>670</v>
      </c>
      <c r="D577" s="215" t="s">
        <v>668</v>
      </c>
      <c r="E577" s="215" t="s">
        <v>669</v>
      </c>
      <c r="F577" s="215" t="s">
        <v>670</v>
      </c>
      <c r="G577" s="215"/>
      <c r="H577" s="215" t="s">
        <v>687</v>
      </c>
      <c r="I577" s="215" t="s">
        <v>636</v>
      </c>
      <c r="J577" s="215" t="s">
        <v>688</v>
      </c>
      <c r="K577" s="215"/>
      <c r="L577" s="215" t="s">
        <v>687</v>
      </c>
      <c r="M577" s="215" t="s">
        <v>636</v>
      </c>
      <c r="N577" s="215" t="s">
        <v>688</v>
      </c>
      <c r="O577" s="215"/>
      <c r="P577" s="215" t="s">
        <v>687</v>
      </c>
      <c r="Q577" s="215" t="s">
        <v>636</v>
      </c>
      <c r="R577" s="215" t="s">
        <v>688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665</v>
      </c>
      <c r="AK577" s="215" t="s">
        <v>666</v>
      </c>
      <c r="AL577" s="215" t="s">
        <v>667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687</v>
      </c>
      <c r="BA577" s="215" t="s">
        <v>636</v>
      </c>
      <c r="BB577" s="215" t="s">
        <v>688</v>
      </c>
    </row>
    <row r="578" spans="1:54" ht="12.75">
      <c r="A578" s="215" t="s">
        <v>671</v>
      </c>
      <c r="B578" s="215" t="s">
        <v>672</v>
      </c>
      <c r="C578" s="215" t="s">
        <v>357</v>
      </c>
      <c r="D578" s="215" t="s">
        <v>671</v>
      </c>
      <c r="E578" s="215" t="s">
        <v>672</v>
      </c>
      <c r="F578" s="215" t="s">
        <v>357</v>
      </c>
      <c r="G578" s="215"/>
      <c r="H578" s="215" t="s">
        <v>687</v>
      </c>
      <c r="I578" s="215" t="s">
        <v>636</v>
      </c>
      <c r="J578" s="215" t="s">
        <v>688</v>
      </c>
      <c r="K578" s="215"/>
      <c r="L578" s="215" t="s">
        <v>687</v>
      </c>
      <c r="M578" s="215" t="s">
        <v>636</v>
      </c>
      <c r="N578" s="215" t="s">
        <v>688</v>
      </c>
      <c r="O578" s="215"/>
      <c r="P578" s="215" t="s">
        <v>687</v>
      </c>
      <c r="Q578" s="215" t="s">
        <v>636</v>
      </c>
      <c r="R578" s="215" t="s">
        <v>688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665</v>
      </c>
      <c r="AS578" s="215" t="s">
        <v>666</v>
      </c>
      <c r="AT578" s="215" t="s">
        <v>667</v>
      </c>
      <c r="AU578" s="215"/>
      <c r="AV578" s="215" t="s">
        <v>687</v>
      </c>
      <c r="AW578" s="215" t="s">
        <v>636</v>
      </c>
      <c r="AX578" s="215" t="s">
        <v>688</v>
      </c>
      <c r="AY578" s="215"/>
      <c r="AZ578" s="215" t="s">
        <v>687</v>
      </c>
      <c r="BA578" s="215" t="s">
        <v>636</v>
      </c>
      <c r="BB578" s="215" t="s">
        <v>688</v>
      </c>
    </row>
    <row r="579" spans="1:54" ht="12.75">
      <c r="A579" s="215" t="s">
        <v>540</v>
      </c>
      <c r="B579" s="215" t="s">
        <v>541</v>
      </c>
      <c r="C579" s="215" t="s">
        <v>343</v>
      </c>
      <c r="D579" s="215" t="s">
        <v>540</v>
      </c>
      <c r="E579" s="215" t="s">
        <v>541</v>
      </c>
      <c r="F579" s="215" t="s">
        <v>343</v>
      </c>
      <c r="G579" s="215"/>
      <c r="H579" s="215" t="s">
        <v>734</v>
      </c>
      <c r="I579" s="215" t="s">
        <v>312</v>
      </c>
      <c r="J579" s="215" t="s">
        <v>309</v>
      </c>
      <c r="K579" s="215"/>
      <c r="L579" s="215" t="s">
        <v>734</v>
      </c>
      <c r="M579" s="215" t="s">
        <v>312</v>
      </c>
      <c r="N579" s="215" t="s">
        <v>309</v>
      </c>
      <c r="O579" s="215"/>
      <c r="P579" s="215" t="s">
        <v>734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665</v>
      </c>
      <c r="AS579" s="215" t="s">
        <v>666</v>
      </c>
      <c r="AT579" s="215" t="s">
        <v>667</v>
      </c>
      <c r="AU579" s="215"/>
      <c r="AV579" s="215" t="s">
        <v>687</v>
      </c>
      <c r="AW579" s="215" t="s">
        <v>636</v>
      </c>
      <c r="AX579" s="215" t="s">
        <v>688</v>
      </c>
      <c r="AY579" s="215"/>
      <c r="AZ579" s="215" t="s">
        <v>734</v>
      </c>
      <c r="BA579" s="215" t="s">
        <v>312</v>
      </c>
      <c r="BB579" s="215" t="s">
        <v>309</v>
      </c>
    </row>
    <row r="580" spans="1:54" ht="12.75">
      <c r="A580" s="215" t="s">
        <v>536</v>
      </c>
      <c r="B580" s="215" t="s">
        <v>537</v>
      </c>
      <c r="C580" s="215" t="s">
        <v>343</v>
      </c>
      <c r="D580" s="215" t="s">
        <v>536</v>
      </c>
      <c r="E580" s="215" t="s">
        <v>537</v>
      </c>
      <c r="F580" s="215" t="s">
        <v>343</v>
      </c>
      <c r="G580" s="215"/>
      <c r="H580" s="215" t="s">
        <v>736</v>
      </c>
      <c r="I580" s="215" t="s">
        <v>312</v>
      </c>
      <c r="J580" s="215" t="s">
        <v>314</v>
      </c>
      <c r="K580" s="215"/>
      <c r="L580" s="215" t="s">
        <v>736</v>
      </c>
      <c r="M580" s="215" t="s">
        <v>312</v>
      </c>
      <c r="N580" s="215" t="s">
        <v>314</v>
      </c>
      <c r="O580" s="215"/>
      <c r="P580" s="215" t="s">
        <v>736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665</v>
      </c>
      <c r="AS580" s="215" t="s">
        <v>666</v>
      </c>
      <c r="AT580" s="215" t="s">
        <v>667</v>
      </c>
      <c r="AU580" s="215"/>
      <c r="AV580" s="215" t="s">
        <v>734</v>
      </c>
      <c r="AW580" s="215" t="s">
        <v>312</v>
      </c>
      <c r="AX580" s="215" t="s">
        <v>309</v>
      </c>
      <c r="AY580" s="215"/>
      <c r="AZ580" s="215" t="s">
        <v>736</v>
      </c>
      <c r="BA580" s="215" t="s">
        <v>312</v>
      </c>
      <c r="BB580" s="215" t="s">
        <v>314</v>
      </c>
    </row>
    <row r="581" spans="1:54" ht="12.75">
      <c r="A581" s="215" t="s">
        <v>542</v>
      </c>
      <c r="B581" s="215" t="s">
        <v>543</v>
      </c>
      <c r="C581" s="215" t="s">
        <v>343</v>
      </c>
      <c r="D581" s="215" t="s">
        <v>542</v>
      </c>
      <c r="E581" s="215" t="s">
        <v>543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631</v>
      </c>
      <c r="AK581" s="215" t="s">
        <v>312</v>
      </c>
      <c r="AL581" s="215" t="s">
        <v>632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736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538</v>
      </c>
      <c r="B582" s="215" t="s">
        <v>539</v>
      </c>
      <c r="C582" s="215" t="s">
        <v>343</v>
      </c>
      <c r="D582" s="215" t="s">
        <v>538</v>
      </c>
      <c r="E582" s="215" t="s">
        <v>539</v>
      </c>
      <c r="F582" s="215" t="s">
        <v>343</v>
      </c>
      <c r="G582" s="215"/>
      <c r="H582" s="215" t="s">
        <v>773</v>
      </c>
      <c r="I582" s="215" t="s">
        <v>752</v>
      </c>
      <c r="J582" s="215" t="s">
        <v>774</v>
      </c>
      <c r="K582" s="215"/>
      <c r="L582" s="215" t="s">
        <v>773</v>
      </c>
      <c r="M582" s="215" t="s">
        <v>752</v>
      </c>
      <c r="N582" s="215" t="s">
        <v>774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633</v>
      </c>
      <c r="AK582" s="215" t="s">
        <v>312</v>
      </c>
      <c r="AL582" s="215" t="s">
        <v>634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689</v>
      </c>
      <c r="I583" s="215" t="s">
        <v>690</v>
      </c>
      <c r="J583" s="215" t="s">
        <v>691</v>
      </c>
      <c r="K583" s="215"/>
      <c r="L583" s="215" t="s">
        <v>689</v>
      </c>
      <c r="M583" s="215" t="s">
        <v>690</v>
      </c>
      <c r="N583" s="215" t="s">
        <v>691</v>
      </c>
      <c r="O583" s="215"/>
      <c r="P583" s="215" t="s">
        <v>773</v>
      </c>
      <c r="Q583" s="215" t="s">
        <v>752</v>
      </c>
      <c r="R583" s="215" t="s">
        <v>774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773</v>
      </c>
      <c r="AW583" s="215" t="s">
        <v>752</v>
      </c>
      <c r="AX583" s="215" t="s">
        <v>774</v>
      </c>
      <c r="AY583" s="215"/>
      <c r="AZ583" s="215" t="s">
        <v>773</v>
      </c>
      <c r="BA583" s="215" t="s">
        <v>752</v>
      </c>
      <c r="BB583" s="215" t="s">
        <v>774</v>
      </c>
    </row>
    <row r="584" spans="1:54" ht="12.75">
      <c r="A584" s="215" t="s">
        <v>544</v>
      </c>
      <c r="B584" s="215" t="s">
        <v>545</v>
      </c>
      <c r="C584" s="215" t="s">
        <v>508</v>
      </c>
      <c r="D584" s="215" t="s">
        <v>544</v>
      </c>
      <c r="E584" s="215" t="s">
        <v>545</v>
      </c>
      <c r="F584" s="215" t="s">
        <v>508</v>
      </c>
      <c r="G584" s="215"/>
      <c r="H584" s="215" t="s">
        <v>689</v>
      </c>
      <c r="I584" s="215" t="s">
        <v>690</v>
      </c>
      <c r="J584" s="215" t="s">
        <v>691</v>
      </c>
      <c r="K584" s="215"/>
      <c r="L584" s="215" t="s">
        <v>689</v>
      </c>
      <c r="M584" s="215" t="s">
        <v>690</v>
      </c>
      <c r="N584" s="215" t="s">
        <v>691</v>
      </c>
      <c r="O584" s="215"/>
      <c r="P584" s="215" t="s">
        <v>689</v>
      </c>
      <c r="Q584" s="215" t="s">
        <v>690</v>
      </c>
      <c r="R584" s="215" t="s">
        <v>691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631</v>
      </c>
      <c r="AS584" s="215" t="s">
        <v>312</v>
      </c>
      <c r="AT584" s="215" t="s">
        <v>632</v>
      </c>
      <c r="AU584" s="215"/>
      <c r="AV584" s="215" t="s">
        <v>689</v>
      </c>
      <c r="AW584" s="215" t="s">
        <v>690</v>
      </c>
      <c r="AX584" s="215" t="s">
        <v>691</v>
      </c>
      <c r="AY584" s="215"/>
      <c r="AZ584" s="215" t="s">
        <v>689</v>
      </c>
      <c r="BA584" s="215" t="s">
        <v>690</v>
      </c>
      <c r="BB584" s="215" t="s">
        <v>691</v>
      </c>
    </row>
    <row r="585" spans="1:54" ht="12.75">
      <c r="A585" s="215" t="s">
        <v>547</v>
      </c>
      <c r="B585" s="215" t="s">
        <v>548</v>
      </c>
      <c r="C585" s="215" t="s">
        <v>549</v>
      </c>
      <c r="D585" s="215" t="s">
        <v>547</v>
      </c>
      <c r="E585" s="215" t="s">
        <v>548</v>
      </c>
      <c r="F585" s="215" t="s">
        <v>549</v>
      </c>
      <c r="G585" s="215"/>
      <c r="H585" s="215" t="s">
        <v>692</v>
      </c>
      <c r="I585" s="215" t="s">
        <v>690</v>
      </c>
      <c r="J585" s="215" t="s">
        <v>693</v>
      </c>
      <c r="K585" s="215"/>
      <c r="L585" s="215" t="s">
        <v>692</v>
      </c>
      <c r="M585" s="215" t="s">
        <v>690</v>
      </c>
      <c r="N585" s="215" t="s">
        <v>693</v>
      </c>
      <c r="O585" s="215"/>
      <c r="P585" s="215" t="s">
        <v>689</v>
      </c>
      <c r="Q585" s="215" t="s">
        <v>690</v>
      </c>
      <c r="R585" s="215" t="s">
        <v>691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803</v>
      </c>
      <c r="AK585" s="215" t="s">
        <v>804</v>
      </c>
      <c r="AL585" s="215" t="s">
        <v>562</v>
      </c>
      <c r="AM585" s="215"/>
      <c r="AN585" s="215"/>
      <c r="AO585" s="215"/>
      <c r="AP585" s="215"/>
      <c r="AQ585" s="215"/>
      <c r="AR585" s="215" t="s">
        <v>631</v>
      </c>
      <c r="AS585" s="215" t="s">
        <v>312</v>
      </c>
      <c r="AT585" s="215" t="s">
        <v>632</v>
      </c>
      <c r="AU585" s="215"/>
      <c r="AV585" s="215" t="s">
        <v>689</v>
      </c>
      <c r="AW585" s="215" t="s">
        <v>690</v>
      </c>
      <c r="AX585" s="215" t="s">
        <v>691</v>
      </c>
      <c r="AY585" s="215"/>
      <c r="AZ585" s="215" t="s">
        <v>689</v>
      </c>
      <c r="BA585" s="215" t="s">
        <v>690</v>
      </c>
      <c r="BB585" s="215" t="s">
        <v>691</v>
      </c>
    </row>
    <row r="586" spans="1:54" ht="12.75">
      <c r="A586" s="215" t="s">
        <v>547</v>
      </c>
      <c r="B586" s="215" t="s">
        <v>548</v>
      </c>
      <c r="C586" s="215" t="s">
        <v>673</v>
      </c>
      <c r="D586" s="215" t="s">
        <v>547</v>
      </c>
      <c r="E586" s="215" t="s">
        <v>548</v>
      </c>
      <c r="F586" s="215" t="s">
        <v>673</v>
      </c>
      <c r="G586" s="215"/>
      <c r="H586" s="215" t="s">
        <v>692</v>
      </c>
      <c r="I586" s="215" t="s">
        <v>690</v>
      </c>
      <c r="J586" s="215" t="s">
        <v>693</v>
      </c>
      <c r="K586" s="215"/>
      <c r="L586" s="215" t="s">
        <v>692</v>
      </c>
      <c r="M586" s="215" t="s">
        <v>690</v>
      </c>
      <c r="N586" s="215" t="s">
        <v>693</v>
      </c>
      <c r="O586" s="215"/>
      <c r="P586" s="215" t="s">
        <v>692</v>
      </c>
      <c r="Q586" s="215" t="s">
        <v>690</v>
      </c>
      <c r="R586" s="215" t="s">
        <v>693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803</v>
      </c>
      <c r="AK586" s="215" t="s">
        <v>804</v>
      </c>
      <c r="AL586" s="215" t="s">
        <v>562</v>
      </c>
      <c r="AM586" s="215"/>
      <c r="AN586" s="215"/>
      <c r="AO586" s="215"/>
      <c r="AP586" s="215"/>
      <c r="AQ586" s="215"/>
      <c r="AR586" s="215" t="s">
        <v>633</v>
      </c>
      <c r="AS586" s="215" t="s">
        <v>312</v>
      </c>
      <c r="AT586" s="215" t="s">
        <v>634</v>
      </c>
      <c r="AU586" s="215"/>
      <c r="AV586" s="215" t="s">
        <v>692</v>
      </c>
      <c r="AW586" s="215" t="s">
        <v>690</v>
      </c>
      <c r="AX586" s="215" t="s">
        <v>693</v>
      </c>
      <c r="AY586" s="215"/>
      <c r="AZ586" s="215" t="s">
        <v>692</v>
      </c>
      <c r="BA586" s="215" t="s">
        <v>690</v>
      </c>
      <c r="BB586" s="215" t="s">
        <v>693</v>
      </c>
    </row>
    <row r="587" spans="1:54" ht="12.75">
      <c r="A587" s="215" t="s">
        <v>547</v>
      </c>
      <c r="B587" s="215" t="s">
        <v>548</v>
      </c>
      <c r="C587" s="215" t="s">
        <v>673</v>
      </c>
      <c r="D587" s="215" t="s">
        <v>547</v>
      </c>
      <c r="E587" s="215" t="s">
        <v>548</v>
      </c>
      <c r="F587" s="215" t="s">
        <v>673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692</v>
      </c>
      <c r="Q587" s="215" t="s">
        <v>690</v>
      </c>
      <c r="R587" s="215" t="s">
        <v>693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803</v>
      </c>
      <c r="AK587" s="215" t="s">
        <v>804</v>
      </c>
      <c r="AL587" s="215" t="s">
        <v>562</v>
      </c>
      <c r="AM587" s="215"/>
      <c r="AN587" s="215"/>
      <c r="AO587" s="215"/>
      <c r="AP587" s="215"/>
      <c r="AQ587" s="215"/>
      <c r="AR587" s="215" t="s">
        <v>633</v>
      </c>
      <c r="AS587" s="215" t="s">
        <v>312</v>
      </c>
      <c r="AT587" s="215" t="s">
        <v>634</v>
      </c>
      <c r="AU587" s="215"/>
      <c r="AV587" s="215" t="s">
        <v>692</v>
      </c>
      <c r="AW587" s="215" t="s">
        <v>690</v>
      </c>
      <c r="AX587" s="215" t="s">
        <v>693</v>
      </c>
      <c r="AY587" s="215"/>
      <c r="AZ587" s="215" t="s">
        <v>692</v>
      </c>
      <c r="BA587" s="215" t="s">
        <v>690</v>
      </c>
      <c r="BB587" s="215" t="s">
        <v>693</v>
      </c>
    </row>
    <row r="588" spans="1:54" ht="12.75">
      <c r="A588" s="215" t="s">
        <v>550</v>
      </c>
      <c r="B588" s="215" t="s">
        <v>551</v>
      </c>
      <c r="C588" s="215" t="s">
        <v>330</v>
      </c>
      <c r="D588" s="215" t="s">
        <v>550</v>
      </c>
      <c r="E588" s="215" t="s">
        <v>551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501</v>
      </c>
      <c r="AK588" s="215" t="s">
        <v>502</v>
      </c>
      <c r="AL588" s="215" t="s">
        <v>343</v>
      </c>
      <c r="AM588" s="215"/>
      <c r="AN588" s="215"/>
      <c r="AO588" s="215"/>
      <c r="AP588" s="215"/>
      <c r="AQ588" s="215"/>
      <c r="AR588" s="215" t="s">
        <v>803</v>
      </c>
      <c r="AS588" s="215" t="s">
        <v>804</v>
      </c>
      <c r="AT588" s="215" t="s">
        <v>562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552</v>
      </c>
      <c r="B589" s="215" t="s">
        <v>553</v>
      </c>
      <c r="C589" s="215" t="s">
        <v>307</v>
      </c>
      <c r="D589" s="215" t="s">
        <v>552</v>
      </c>
      <c r="E589" s="215" t="s">
        <v>553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805</v>
      </c>
      <c r="AK589" s="215" t="s">
        <v>806</v>
      </c>
      <c r="AL589" s="215" t="s">
        <v>317</v>
      </c>
      <c r="AM589" s="215"/>
      <c r="AN589" s="215"/>
      <c r="AO589" s="215"/>
      <c r="AP589" s="215"/>
      <c r="AQ589" s="215"/>
      <c r="AR589" s="215" t="s">
        <v>803</v>
      </c>
      <c r="AS589" s="215" t="s">
        <v>804</v>
      </c>
      <c r="AT589" s="215" t="s">
        <v>562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554</v>
      </c>
      <c r="B590" s="215" t="s">
        <v>555</v>
      </c>
      <c r="C590" s="215" t="s">
        <v>477</v>
      </c>
      <c r="D590" s="215" t="s">
        <v>554</v>
      </c>
      <c r="E590" s="215" t="s">
        <v>555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805</v>
      </c>
      <c r="AK590" s="215" t="s">
        <v>806</v>
      </c>
      <c r="AL590" s="215" t="s">
        <v>317</v>
      </c>
      <c r="AM590" s="215"/>
      <c r="AN590" s="215"/>
      <c r="AO590" s="215"/>
      <c r="AP590" s="215"/>
      <c r="AQ590" s="215"/>
      <c r="AR590" s="215" t="s">
        <v>803</v>
      </c>
      <c r="AS590" s="215" t="s">
        <v>804</v>
      </c>
      <c r="AT590" s="215" t="s">
        <v>562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556</v>
      </c>
      <c r="B591" s="215" t="s">
        <v>557</v>
      </c>
      <c r="C591" s="215" t="s">
        <v>289</v>
      </c>
      <c r="D591" s="215" t="s">
        <v>556</v>
      </c>
      <c r="E591" s="215" t="s">
        <v>557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503</v>
      </c>
      <c r="AK591" s="215" t="s">
        <v>504</v>
      </c>
      <c r="AL591" s="215" t="s">
        <v>505</v>
      </c>
      <c r="AM591" s="215"/>
      <c r="AN591" s="215"/>
      <c r="AO591" s="215"/>
      <c r="AP591" s="215"/>
      <c r="AQ591" s="215"/>
      <c r="AR591" s="215" t="s">
        <v>803</v>
      </c>
      <c r="AS591" s="215" t="s">
        <v>804</v>
      </c>
      <c r="AT591" s="215" t="s">
        <v>562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558</v>
      </c>
      <c r="B592" s="215" t="s">
        <v>559</v>
      </c>
      <c r="C592" s="215" t="s">
        <v>289</v>
      </c>
      <c r="D592" s="215" t="s">
        <v>558</v>
      </c>
      <c r="E592" s="215" t="s">
        <v>559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506</v>
      </c>
      <c r="AK592" s="215" t="s">
        <v>507</v>
      </c>
      <c r="AL592" s="215" t="s">
        <v>508</v>
      </c>
      <c r="AM592" s="215"/>
      <c r="AN592" s="215"/>
      <c r="AO592" s="215"/>
      <c r="AP592" s="215"/>
      <c r="AQ592" s="215"/>
      <c r="AR592" s="215" t="s">
        <v>742</v>
      </c>
      <c r="AS592" s="215" t="s">
        <v>743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560</v>
      </c>
      <c r="B593" s="215" t="s">
        <v>561</v>
      </c>
      <c r="C593" s="215" t="s">
        <v>562</v>
      </c>
      <c r="D593" s="215" t="s">
        <v>560</v>
      </c>
      <c r="E593" s="215" t="s">
        <v>561</v>
      </c>
      <c r="F593" s="215" t="s">
        <v>562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509</v>
      </c>
      <c r="AK593" s="215" t="s">
        <v>510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700</v>
      </c>
      <c r="B594" s="215" t="s">
        <v>645</v>
      </c>
      <c r="C594" s="215" t="s">
        <v>343</v>
      </c>
      <c r="D594" s="215" t="s">
        <v>700</v>
      </c>
      <c r="E594" s="215" t="s">
        <v>645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511</v>
      </c>
      <c r="AK594" s="215" t="s">
        <v>512</v>
      </c>
      <c r="AL594" s="215" t="s">
        <v>343</v>
      </c>
      <c r="AM594" s="215"/>
      <c r="AN594" s="215"/>
      <c r="AO594" s="215"/>
      <c r="AP594" s="215"/>
      <c r="AQ594" s="215"/>
      <c r="AR594" s="215" t="s">
        <v>805</v>
      </c>
      <c r="AS594" s="215" t="s">
        <v>806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565</v>
      </c>
      <c r="B595" s="215" t="s">
        <v>566</v>
      </c>
      <c r="C595" s="215" t="s">
        <v>466</v>
      </c>
      <c r="D595" s="215" t="s">
        <v>565</v>
      </c>
      <c r="E595" s="215" t="s">
        <v>566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513</v>
      </c>
      <c r="AK595" s="215" t="s">
        <v>514</v>
      </c>
      <c r="AL595" s="215" t="s">
        <v>515</v>
      </c>
      <c r="AM595" s="215"/>
      <c r="AN595" s="215"/>
      <c r="AO595" s="215"/>
      <c r="AP595" s="215"/>
      <c r="AQ595" s="215"/>
      <c r="AR595" s="215" t="s">
        <v>805</v>
      </c>
      <c r="AS595" s="215" t="s">
        <v>806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563</v>
      </c>
      <c r="B596" s="215" t="s">
        <v>564</v>
      </c>
      <c r="C596" s="215" t="s">
        <v>309</v>
      </c>
      <c r="D596" s="215" t="s">
        <v>563</v>
      </c>
      <c r="E596" s="215" t="s">
        <v>564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516</v>
      </c>
      <c r="AK596" s="215" t="s">
        <v>517</v>
      </c>
      <c r="AL596" s="215" t="s">
        <v>725</v>
      </c>
      <c r="AM596" s="215"/>
      <c r="AN596" s="215"/>
      <c r="AO596" s="215"/>
      <c r="AP596" s="215"/>
      <c r="AQ596" s="215"/>
      <c r="AR596" s="215" t="s">
        <v>744</v>
      </c>
      <c r="AS596" s="215" t="s">
        <v>745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563</v>
      </c>
      <c r="B597" s="215" t="s">
        <v>564</v>
      </c>
      <c r="C597" s="215" t="s">
        <v>317</v>
      </c>
      <c r="D597" s="215" t="s">
        <v>563</v>
      </c>
      <c r="E597" s="215" t="s">
        <v>564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516</v>
      </c>
      <c r="AK597" s="215" t="s">
        <v>517</v>
      </c>
      <c r="AL597" s="215" t="s">
        <v>421</v>
      </c>
      <c r="AM597" s="215"/>
      <c r="AN597" s="215"/>
      <c r="AO597" s="215"/>
      <c r="AP597" s="215"/>
      <c r="AQ597" s="215"/>
      <c r="AR597" s="215" t="s">
        <v>746</v>
      </c>
      <c r="AS597" s="215" t="s">
        <v>747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567</v>
      </c>
      <c r="B598" s="215" t="s">
        <v>568</v>
      </c>
      <c r="C598" s="215" t="s">
        <v>394</v>
      </c>
      <c r="D598" s="215" t="s">
        <v>567</v>
      </c>
      <c r="E598" s="215" t="s">
        <v>568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516</v>
      </c>
      <c r="AK598" s="215" t="s">
        <v>517</v>
      </c>
      <c r="AL598" s="215" t="s">
        <v>725</v>
      </c>
      <c r="AM598" s="215"/>
      <c r="AN598" s="215"/>
      <c r="AO598" s="215"/>
      <c r="AP598" s="215"/>
      <c r="AQ598" s="215"/>
      <c r="AR598" s="215" t="s">
        <v>516</v>
      </c>
      <c r="AS598" s="215" t="s">
        <v>517</v>
      </c>
      <c r="AT598" s="215" t="s">
        <v>725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677</v>
      </c>
      <c r="B599" s="215" t="s">
        <v>678</v>
      </c>
      <c r="C599" s="215" t="s">
        <v>471</v>
      </c>
      <c r="D599" s="215" t="s">
        <v>677</v>
      </c>
      <c r="E599" s="215" t="s">
        <v>678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518</v>
      </c>
      <c r="AK599" s="215" t="s">
        <v>519</v>
      </c>
      <c r="AL599" s="215" t="s">
        <v>289</v>
      </c>
      <c r="AM599" s="215"/>
      <c r="AN599" s="215"/>
      <c r="AO599" s="215"/>
      <c r="AP599" s="215"/>
      <c r="AQ599" s="215"/>
      <c r="AR599" s="215" t="s">
        <v>516</v>
      </c>
      <c r="AS599" s="215" t="s">
        <v>517</v>
      </c>
      <c r="AT599" s="215" t="s">
        <v>725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677</v>
      </c>
      <c r="B600" s="215" t="s">
        <v>678</v>
      </c>
      <c r="C600" s="215" t="s">
        <v>471</v>
      </c>
      <c r="D600" s="215" t="s">
        <v>677</v>
      </c>
      <c r="E600" s="215" t="s">
        <v>678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572</v>
      </c>
      <c r="B601" s="215" t="s">
        <v>573</v>
      </c>
      <c r="C601" s="215" t="s">
        <v>394</v>
      </c>
      <c r="D601" s="215" t="s">
        <v>572</v>
      </c>
      <c r="E601" s="215" t="s">
        <v>573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569</v>
      </c>
      <c r="B602" s="215" t="s">
        <v>570</v>
      </c>
      <c r="C602" s="215" t="s">
        <v>571</v>
      </c>
      <c r="D602" s="215" t="s">
        <v>569</v>
      </c>
      <c r="E602" s="215" t="s">
        <v>570</v>
      </c>
      <c r="F602" s="215" t="s">
        <v>571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726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726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574</v>
      </c>
      <c r="B603" s="215" t="s">
        <v>575</v>
      </c>
      <c r="C603" s="215" t="s">
        <v>343</v>
      </c>
      <c r="D603" s="215" t="s">
        <v>574</v>
      </c>
      <c r="E603" s="215" t="s">
        <v>575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520</v>
      </c>
      <c r="AK603" s="215" t="s">
        <v>521</v>
      </c>
      <c r="AL603" s="215" t="s">
        <v>793</v>
      </c>
      <c r="AM603" s="215"/>
      <c r="AN603" s="215"/>
      <c r="AO603" s="215"/>
      <c r="AP603" s="215"/>
      <c r="AQ603" s="215"/>
      <c r="AR603" s="215" t="s">
        <v>726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576</v>
      </c>
      <c r="B604" s="215" t="s">
        <v>577</v>
      </c>
      <c r="C604" s="215" t="s">
        <v>466</v>
      </c>
      <c r="D604" s="215" t="s">
        <v>576</v>
      </c>
      <c r="E604" s="215" t="s">
        <v>577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522</v>
      </c>
      <c r="AK604" s="215" t="s">
        <v>523</v>
      </c>
      <c r="AL604" s="215" t="s">
        <v>317</v>
      </c>
      <c r="AM604" s="215"/>
      <c r="AN604" s="215"/>
      <c r="AO604" s="215"/>
      <c r="AP604" s="215"/>
      <c r="AQ604" s="215"/>
      <c r="AR604" s="215" t="s">
        <v>726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578</v>
      </c>
      <c r="B605" s="215" t="s">
        <v>579</v>
      </c>
      <c r="C605" s="215" t="s">
        <v>580</v>
      </c>
      <c r="D605" s="215" t="s">
        <v>578</v>
      </c>
      <c r="E605" s="215" t="s">
        <v>579</v>
      </c>
      <c r="F605" s="215" t="s">
        <v>580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524</v>
      </c>
      <c r="AK605" s="215" t="s">
        <v>523</v>
      </c>
      <c r="AL605" s="215" t="s">
        <v>525</v>
      </c>
      <c r="AM605" s="215"/>
      <c r="AN605" s="215"/>
      <c r="AO605" s="215"/>
      <c r="AP605" s="215"/>
      <c r="AQ605" s="215"/>
      <c r="AR605" s="215" t="s">
        <v>646</v>
      </c>
      <c r="AS605" s="215" t="s">
        <v>647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526</v>
      </c>
      <c r="AK606" s="215" t="s">
        <v>523</v>
      </c>
      <c r="AL606" s="215" t="s">
        <v>527</v>
      </c>
      <c r="AM606" s="215"/>
      <c r="AN606" s="215"/>
      <c r="AO606" s="215"/>
      <c r="AP606" s="215"/>
      <c r="AQ606" s="215"/>
      <c r="AR606" s="215" t="s">
        <v>646</v>
      </c>
      <c r="AS606" s="215" t="s">
        <v>647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528</v>
      </c>
      <c r="AK607" s="215" t="s">
        <v>523</v>
      </c>
      <c r="AL607" s="215" t="s">
        <v>529</v>
      </c>
      <c r="AM607" s="215"/>
      <c r="AN607" s="215"/>
      <c r="AO607" s="215"/>
      <c r="AP607" s="215"/>
      <c r="AQ607" s="215"/>
      <c r="AR607" s="215" t="s">
        <v>646</v>
      </c>
      <c r="AS607" s="215" t="s">
        <v>647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581</v>
      </c>
      <c r="B608" s="215" t="s">
        <v>582</v>
      </c>
      <c r="C608" s="215" t="s">
        <v>394</v>
      </c>
      <c r="D608" s="215" t="s">
        <v>581</v>
      </c>
      <c r="E608" s="215" t="s">
        <v>582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530</v>
      </c>
      <c r="AK608" s="215" t="s">
        <v>523</v>
      </c>
      <c r="AL608" s="215" t="s">
        <v>531</v>
      </c>
      <c r="AM608" s="215"/>
      <c r="AN608" s="215"/>
      <c r="AO608" s="215"/>
      <c r="AP608" s="215"/>
      <c r="AQ608" s="215"/>
      <c r="AR608" s="215" t="s">
        <v>646</v>
      </c>
      <c r="AS608" s="215" t="s">
        <v>647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583</v>
      </c>
      <c r="B609" s="215" t="s">
        <v>584</v>
      </c>
      <c r="C609" s="215" t="s">
        <v>505</v>
      </c>
      <c r="D609" s="215" t="s">
        <v>583</v>
      </c>
      <c r="E609" s="215" t="s">
        <v>584</v>
      </c>
      <c r="F609" s="215" t="s">
        <v>505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532</v>
      </c>
      <c r="AK609" s="215" t="s">
        <v>523</v>
      </c>
      <c r="AL609" s="215" t="s">
        <v>533</v>
      </c>
      <c r="AM609" s="215"/>
      <c r="AN609" s="215"/>
      <c r="AO609" s="215"/>
      <c r="AP609" s="215"/>
      <c r="AQ609" s="215"/>
      <c r="AR609" s="215" t="s">
        <v>748</v>
      </c>
      <c r="AS609" s="215" t="s">
        <v>410</v>
      </c>
      <c r="AT609" s="215" t="s">
        <v>722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585</v>
      </c>
      <c r="B610" s="215" t="s">
        <v>586</v>
      </c>
      <c r="C610" s="215" t="s">
        <v>330</v>
      </c>
      <c r="D610" s="215" t="s">
        <v>585</v>
      </c>
      <c r="E610" s="215" t="s">
        <v>586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646</v>
      </c>
      <c r="AK610" s="215" t="s">
        <v>647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587</v>
      </c>
      <c r="B611" s="215" t="s">
        <v>588</v>
      </c>
      <c r="C611" s="215" t="s">
        <v>394</v>
      </c>
      <c r="D611" s="215" t="s">
        <v>587</v>
      </c>
      <c r="E611" s="215" t="s">
        <v>588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646</v>
      </c>
      <c r="AK611" s="215" t="s">
        <v>647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591</v>
      </c>
      <c r="B612" s="215" t="s">
        <v>592</v>
      </c>
      <c r="C612" s="215" t="s">
        <v>343</v>
      </c>
      <c r="D612" s="215" t="s">
        <v>591</v>
      </c>
      <c r="E612" s="215" t="s">
        <v>592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646</v>
      </c>
      <c r="AK612" s="215" t="s">
        <v>647</v>
      </c>
      <c r="AL612" s="215" t="s">
        <v>317</v>
      </c>
      <c r="AM612" s="215"/>
      <c r="AN612" s="215"/>
      <c r="AO612" s="215"/>
      <c r="AP612" s="215"/>
      <c r="AQ612" s="215"/>
      <c r="AR612" s="215" t="s">
        <v>668</v>
      </c>
      <c r="AS612" s="215" t="s">
        <v>669</v>
      </c>
      <c r="AT612" s="215" t="s">
        <v>670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593</v>
      </c>
      <c r="B613" s="215" t="s">
        <v>594</v>
      </c>
      <c r="C613" s="215" t="s">
        <v>329</v>
      </c>
      <c r="D613" s="215" t="s">
        <v>593</v>
      </c>
      <c r="E613" s="215" t="s">
        <v>594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648</v>
      </c>
      <c r="AK613" s="215" t="s">
        <v>534</v>
      </c>
      <c r="AL613" s="215" t="s">
        <v>649</v>
      </c>
      <c r="AM613" s="215"/>
      <c r="AN613" s="215"/>
      <c r="AO613" s="215"/>
      <c r="AP613" s="215"/>
      <c r="AQ613" s="215"/>
      <c r="AR613" s="215" t="s">
        <v>668</v>
      </c>
      <c r="AS613" s="215" t="s">
        <v>669</v>
      </c>
      <c r="AT613" s="215" t="s">
        <v>670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595</v>
      </c>
      <c r="B614" s="215" t="s">
        <v>596</v>
      </c>
      <c r="C614" s="215" t="s">
        <v>343</v>
      </c>
      <c r="D614" s="215" t="s">
        <v>595</v>
      </c>
      <c r="E614" s="215" t="s">
        <v>596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668</v>
      </c>
      <c r="AS614" s="215" t="s">
        <v>669</v>
      </c>
      <c r="AT614" s="215" t="s">
        <v>670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589</v>
      </c>
      <c r="B615" s="215" t="s">
        <v>590</v>
      </c>
      <c r="C615" s="215" t="s">
        <v>343</v>
      </c>
      <c r="D615" s="215" t="s">
        <v>589</v>
      </c>
      <c r="E615" s="215" t="s">
        <v>590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668</v>
      </c>
      <c r="AS615" s="215" t="s">
        <v>669</v>
      </c>
      <c r="AT615" s="215" t="s">
        <v>670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597</v>
      </c>
      <c r="B616" s="215" t="s">
        <v>598</v>
      </c>
      <c r="C616" s="215" t="s">
        <v>343</v>
      </c>
      <c r="D616" s="215" t="s">
        <v>597</v>
      </c>
      <c r="E616" s="215" t="s">
        <v>598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668</v>
      </c>
      <c r="AK616" s="215" t="s">
        <v>669</v>
      </c>
      <c r="AL616" s="215" t="s">
        <v>670</v>
      </c>
      <c r="AM616" s="215"/>
      <c r="AN616" s="215"/>
      <c r="AO616" s="215"/>
      <c r="AP616" s="215"/>
      <c r="AQ616" s="215"/>
      <c r="AR616" s="215" t="s">
        <v>749</v>
      </c>
      <c r="AS616" s="215" t="s">
        <v>750</v>
      </c>
      <c r="AT616" s="215" t="s">
        <v>673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679</v>
      </c>
      <c r="B617" s="215" t="s">
        <v>680</v>
      </c>
      <c r="C617" s="215" t="s">
        <v>319</v>
      </c>
      <c r="D617" s="215" t="s">
        <v>679</v>
      </c>
      <c r="E617" s="215" t="s">
        <v>680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668</v>
      </c>
      <c r="AK617" s="215" t="s">
        <v>669</v>
      </c>
      <c r="AL617" s="215" t="s">
        <v>670</v>
      </c>
      <c r="AM617" s="215"/>
      <c r="AN617" s="215"/>
      <c r="AO617" s="215"/>
      <c r="AP617" s="215"/>
      <c r="AQ617" s="215"/>
      <c r="AR617" s="215" t="s">
        <v>671</v>
      </c>
      <c r="AS617" s="215" t="s">
        <v>672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679</v>
      </c>
      <c r="B618" s="215" t="s">
        <v>680</v>
      </c>
      <c r="C618" s="215" t="s">
        <v>319</v>
      </c>
      <c r="D618" s="215" t="s">
        <v>679</v>
      </c>
      <c r="E618" s="215" t="s">
        <v>680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668</v>
      </c>
      <c r="AK618" s="215" t="s">
        <v>669</v>
      </c>
      <c r="AL618" s="215" t="s">
        <v>670</v>
      </c>
      <c r="AM618" s="215"/>
      <c r="AN618" s="215"/>
      <c r="AO618" s="215"/>
      <c r="AP618" s="215"/>
      <c r="AQ618" s="215"/>
      <c r="AR618" s="215" t="s">
        <v>671</v>
      </c>
      <c r="AS618" s="215" t="s">
        <v>672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599</v>
      </c>
      <c r="B619" s="215" t="s">
        <v>600</v>
      </c>
      <c r="C619" s="215" t="s">
        <v>343</v>
      </c>
      <c r="D619" s="215" t="s">
        <v>599</v>
      </c>
      <c r="E619" s="215" t="s">
        <v>600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671</v>
      </c>
      <c r="AK619" s="215" t="s">
        <v>672</v>
      </c>
      <c r="AL619" s="215" t="s">
        <v>357</v>
      </c>
      <c r="AM619" s="215"/>
      <c r="AN619" s="215"/>
      <c r="AO619" s="215"/>
      <c r="AP619" s="215"/>
      <c r="AQ619" s="215"/>
      <c r="AR619" s="215" t="s">
        <v>671</v>
      </c>
      <c r="AS619" s="215" t="s">
        <v>672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601</v>
      </c>
      <c r="B620" s="215" t="s">
        <v>602</v>
      </c>
      <c r="C620" s="215" t="s">
        <v>343</v>
      </c>
      <c r="D620" s="215" t="s">
        <v>601</v>
      </c>
      <c r="E620" s="215" t="s">
        <v>602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671</v>
      </c>
      <c r="AK620" s="215" t="s">
        <v>672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603</v>
      </c>
      <c r="B621" s="215" t="s">
        <v>604</v>
      </c>
      <c r="C621" s="215" t="s">
        <v>343</v>
      </c>
      <c r="D621" s="215" t="s">
        <v>603</v>
      </c>
      <c r="E621" s="215" t="s">
        <v>604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540</v>
      </c>
      <c r="AK621" s="215" t="s">
        <v>541</v>
      </c>
      <c r="AL621" s="215" t="s">
        <v>343</v>
      </c>
      <c r="AM621" s="215"/>
      <c r="AN621" s="215"/>
      <c r="AO621" s="215"/>
      <c r="AP621" s="215"/>
      <c r="AQ621" s="215"/>
      <c r="AR621" s="215" t="s">
        <v>751</v>
      </c>
      <c r="AS621" s="215" t="s">
        <v>752</v>
      </c>
      <c r="AT621" s="215" t="s">
        <v>753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605</v>
      </c>
      <c r="B622" s="215" t="s">
        <v>606</v>
      </c>
      <c r="C622" s="215" t="s">
        <v>505</v>
      </c>
      <c r="D622" s="215" t="s">
        <v>605</v>
      </c>
      <c r="E622" s="215" t="s">
        <v>606</v>
      </c>
      <c r="F622" s="215" t="s">
        <v>505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536</v>
      </c>
      <c r="AK622" s="215" t="s">
        <v>537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607</v>
      </c>
      <c r="B623" s="215" t="s">
        <v>608</v>
      </c>
      <c r="C623" s="215" t="s">
        <v>505</v>
      </c>
      <c r="D623" s="215" t="s">
        <v>607</v>
      </c>
      <c r="E623" s="215" t="s">
        <v>608</v>
      </c>
      <c r="F623" s="215" t="s">
        <v>505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542</v>
      </c>
      <c r="AK623" s="215" t="s">
        <v>543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609</v>
      </c>
      <c r="B624" s="215" t="s">
        <v>610</v>
      </c>
      <c r="C624" s="215" t="s">
        <v>611</v>
      </c>
      <c r="D624" s="215" t="s">
        <v>609</v>
      </c>
      <c r="E624" s="215" t="s">
        <v>610</v>
      </c>
      <c r="F624" s="215" t="s">
        <v>611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538</v>
      </c>
      <c r="AK624" s="215" t="s">
        <v>539</v>
      </c>
      <c r="AL624" s="215" t="s">
        <v>343</v>
      </c>
      <c r="AM624" s="215"/>
      <c r="AN624" s="215"/>
      <c r="AO624" s="215"/>
      <c r="AP624" s="215"/>
      <c r="AQ624" s="215"/>
      <c r="AR624" s="215" t="s">
        <v>754</v>
      </c>
      <c r="AS624" s="215" t="s">
        <v>380</v>
      </c>
      <c r="AT624" s="215" t="s">
        <v>755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683</v>
      </c>
      <c r="B625" s="215" t="s">
        <v>684</v>
      </c>
      <c r="C625" s="215" t="s">
        <v>676</v>
      </c>
      <c r="D625" s="215" t="s">
        <v>683</v>
      </c>
      <c r="E625" s="215" t="s">
        <v>684</v>
      </c>
      <c r="F625" s="215" t="s">
        <v>676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683</v>
      </c>
      <c r="B626" s="215" t="s">
        <v>684</v>
      </c>
      <c r="C626" s="215" t="s">
        <v>676</v>
      </c>
      <c r="D626" s="215" t="s">
        <v>683</v>
      </c>
      <c r="E626" s="215" t="s">
        <v>684</v>
      </c>
      <c r="F626" s="215" t="s">
        <v>676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785</v>
      </c>
      <c r="B627" s="215" t="s">
        <v>521</v>
      </c>
      <c r="C627" s="215" t="s">
        <v>394</v>
      </c>
      <c r="D627" s="215" t="s">
        <v>785</v>
      </c>
      <c r="E627" s="215" t="s">
        <v>521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544</v>
      </c>
      <c r="AK627" s="215" t="s">
        <v>545</v>
      </c>
      <c r="AL627" s="215" t="s">
        <v>508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738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786</v>
      </c>
      <c r="B628" s="215" t="s">
        <v>534</v>
      </c>
      <c r="C628" s="215" t="s">
        <v>535</v>
      </c>
      <c r="D628" s="215" t="s">
        <v>786</v>
      </c>
      <c r="E628" s="215" t="s">
        <v>534</v>
      </c>
      <c r="F628" s="215" t="s">
        <v>535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547</v>
      </c>
      <c r="AK628" s="215" t="s">
        <v>548</v>
      </c>
      <c r="AL628" s="215" t="s">
        <v>549</v>
      </c>
      <c r="AM628" s="215"/>
      <c r="AN628" s="215"/>
      <c r="AO628" s="215"/>
      <c r="AP628" s="215"/>
      <c r="AQ628" s="215"/>
      <c r="AR628" s="215" t="s">
        <v>547</v>
      </c>
      <c r="AS628" s="215" t="s">
        <v>548</v>
      </c>
      <c r="AT628" s="215" t="s">
        <v>673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787</v>
      </c>
      <c r="B629" s="215" t="s">
        <v>788</v>
      </c>
      <c r="C629" s="215" t="s">
        <v>394</v>
      </c>
      <c r="D629" s="215" t="s">
        <v>787</v>
      </c>
      <c r="E629" s="215" t="s">
        <v>788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547</v>
      </c>
      <c r="AK629" s="215" t="s">
        <v>548</v>
      </c>
      <c r="AL629" s="215" t="s">
        <v>673</v>
      </c>
      <c r="AM629" s="215"/>
      <c r="AN629" s="215"/>
      <c r="AO629" s="215"/>
      <c r="AP629" s="215"/>
      <c r="AQ629" s="215"/>
      <c r="AR629" s="215" t="s">
        <v>547</v>
      </c>
      <c r="AS629" s="215" t="s">
        <v>548</v>
      </c>
      <c r="AT629" s="215" t="s">
        <v>673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789</v>
      </c>
      <c r="B630" s="215" t="s">
        <v>546</v>
      </c>
      <c r="C630" s="215" t="s">
        <v>343</v>
      </c>
      <c r="D630" s="215" t="s">
        <v>789</v>
      </c>
      <c r="E630" s="215" t="s">
        <v>546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547</v>
      </c>
      <c r="AK630" s="215" t="s">
        <v>548</v>
      </c>
      <c r="AL630" s="215" t="s">
        <v>673</v>
      </c>
      <c r="AM630" s="215"/>
      <c r="AN630" s="215"/>
      <c r="AO630" s="215"/>
      <c r="AP630" s="215"/>
      <c r="AQ630" s="215"/>
      <c r="AR630" s="215" t="s">
        <v>547</v>
      </c>
      <c r="AS630" s="215" t="s">
        <v>548</v>
      </c>
      <c r="AT630" s="215" t="s">
        <v>673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685</v>
      </c>
      <c r="B631" s="215" t="s">
        <v>686</v>
      </c>
      <c r="C631" s="215" t="s">
        <v>676</v>
      </c>
      <c r="D631" s="215" t="s">
        <v>685</v>
      </c>
      <c r="E631" s="215" t="s">
        <v>686</v>
      </c>
      <c r="F631" s="215" t="s">
        <v>676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547</v>
      </c>
      <c r="AK631" s="215" t="s">
        <v>548</v>
      </c>
      <c r="AL631" s="215" t="s">
        <v>673</v>
      </c>
      <c r="AM631" s="215"/>
      <c r="AN631" s="215"/>
      <c r="AO631" s="215"/>
      <c r="AP631" s="215"/>
      <c r="AQ631" s="215"/>
      <c r="AR631" s="215" t="s">
        <v>547</v>
      </c>
      <c r="AS631" s="215" t="s">
        <v>548</v>
      </c>
      <c r="AT631" s="215" t="s">
        <v>673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685</v>
      </c>
      <c r="B632" s="215" t="s">
        <v>686</v>
      </c>
      <c r="C632" s="215" t="s">
        <v>676</v>
      </c>
      <c r="D632" s="215" t="s">
        <v>685</v>
      </c>
      <c r="E632" s="215" t="s">
        <v>686</v>
      </c>
      <c r="F632" s="215" t="s">
        <v>676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550</v>
      </c>
      <c r="AK632" s="215" t="s">
        <v>551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687</v>
      </c>
      <c r="B633" s="215" t="s">
        <v>636</v>
      </c>
      <c r="C633" s="215" t="s">
        <v>688</v>
      </c>
      <c r="D633" s="215" t="s">
        <v>687</v>
      </c>
      <c r="E633" s="215" t="s">
        <v>636</v>
      </c>
      <c r="F633" s="215" t="s">
        <v>688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552</v>
      </c>
      <c r="AK633" s="215" t="s">
        <v>553</v>
      </c>
      <c r="AL633" s="215" t="s">
        <v>307</v>
      </c>
      <c r="AM633" s="215"/>
      <c r="AN633" s="215"/>
      <c r="AO633" s="215"/>
      <c r="AP633" s="215"/>
      <c r="AQ633" s="215"/>
      <c r="AR633" s="215" t="s">
        <v>756</v>
      </c>
      <c r="AS633" s="215" t="s">
        <v>757</v>
      </c>
      <c r="AT633" s="215" t="s">
        <v>758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687</v>
      </c>
      <c r="B634" s="215" t="s">
        <v>636</v>
      </c>
      <c r="C634" s="215" t="s">
        <v>688</v>
      </c>
      <c r="D634" s="215" t="s">
        <v>687</v>
      </c>
      <c r="E634" s="215" t="s">
        <v>636</v>
      </c>
      <c r="F634" s="215" t="s">
        <v>688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554</v>
      </c>
      <c r="AK634" s="215" t="s">
        <v>555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613</v>
      </c>
      <c r="B635" s="215" t="s">
        <v>614</v>
      </c>
      <c r="C635" s="215" t="s">
        <v>466</v>
      </c>
      <c r="D635" s="215" t="s">
        <v>613</v>
      </c>
      <c r="E635" s="215" t="s">
        <v>614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556</v>
      </c>
      <c r="AK635" s="215" t="s">
        <v>557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733</v>
      </c>
      <c r="B636" s="215" t="s">
        <v>308</v>
      </c>
      <c r="C636" s="215" t="s">
        <v>317</v>
      </c>
      <c r="D636" s="215" t="s">
        <v>733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558</v>
      </c>
      <c r="AK636" s="215" t="s">
        <v>559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615</v>
      </c>
      <c r="B637" s="215" t="s">
        <v>616</v>
      </c>
      <c r="C637" s="215" t="s">
        <v>383</v>
      </c>
      <c r="D637" s="215" t="s">
        <v>615</v>
      </c>
      <c r="E637" s="215" t="s">
        <v>616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615</v>
      </c>
      <c r="B638" s="215" t="s">
        <v>616</v>
      </c>
      <c r="C638" s="215" t="s">
        <v>313</v>
      </c>
      <c r="D638" s="215" t="s">
        <v>615</v>
      </c>
      <c r="E638" s="215" t="s">
        <v>616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560</v>
      </c>
      <c r="AK638" s="215" t="s">
        <v>561</v>
      </c>
      <c r="AL638" s="215" t="s">
        <v>562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618</v>
      </c>
      <c r="B639" s="215" t="s">
        <v>617</v>
      </c>
      <c r="C639" s="215" t="s">
        <v>619</v>
      </c>
      <c r="D639" s="215" t="s">
        <v>618</v>
      </c>
      <c r="E639" s="215" t="s">
        <v>617</v>
      </c>
      <c r="F639" s="215" t="s">
        <v>619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674</v>
      </c>
      <c r="AK639" s="215" t="s">
        <v>675</v>
      </c>
      <c r="AL639" s="215" t="s">
        <v>676</v>
      </c>
      <c r="AM639" s="215"/>
      <c r="AN639" s="215"/>
      <c r="AO639" s="215"/>
      <c r="AP639" s="215"/>
      <c r="AQ639" s="215"/>
      <c r="AR639" s="215" t="s">
        <v>759</v>
      </c>
      <c r="AS639" s="215" t="s">
        <v>760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689</v>
      </c>
      <c r="B640" s="215" t="s">
        <v>690</v>
      </c>
      <c r="C640" s="215" t="s">
        <v>691</v>
      </c>
      <c r="D640" s="215" t="s">
        <v>689</v>
      </c>
      <c r="E640" s="215" t="s">
        <v>690</v>
      </c>
      <c r="F640" s="215" t="s">
        <v>691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700</v>
      </c>
      <c r="AK640" s="215" t="s">
        <v>645</v>
      </c>
      <c r="AL640" s="215" t="s">
        <v>343</v>
      </c>
      <c r="AM640" s="215"/>
      <c r="AN640" s="215"/>
      <c r="AO640" s="215"/>
      <c r="AP640" s="215"/>
      <c r="AQ640" s="215"/>
      <c r="AR640" s="215" t="s">
        <v>674</v>
      </c>
      <c r="AS640" s="215" t="s">
        <v>675</v>
      </c>
      <c r="AT640" s="215" t="s">
        <v>676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689</v>
      </c>
      <c r="B641" s="215" t="s">
        <v>690</v>
      </c>
      <c r="C641" s="215" t="s">
        <v>691</v>
      </c>
      <c r="D641" s="215" t="s">
        <v>689</v>
      </c>
      <c r="E641" s="215" t="s">
        <v>690</v>
      </c>
      <c r="F641" s="215" t="s">
        <v>691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565</v>
      </c>
      <c r="AK641" s="215" t="s">
        <v>566</v>
      </c>
      <c r="AL641" s="215" t="s">
        <v>466</v>
      </c>
      <c r="AM641" s="215"/>
      <c r="AN641" s="215"/>
      <c r="AO641" s="215"/>
      <c r="AP641" s="215"/>
      <c r="AQ641" s="215"/>
      <c r="AR641" s="215" t="s">
        <v>674</v>
      </c>
      <c r="AS641" s="215" t="s">
        <v>675</v>
      </c>
      <c r="AT641" s="215" t="s">
        <v>676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620</v>
      </c>
      <c r="B642" s="215" t="s">
        <v>534</v>
      </c>
      <c r="C642" s="215" t="s">
        <v>621</v>
      </c>
      <c r="D642" s="215" t="s">
        <v>620</v>
      </c>
      <c r="E642" s="215" t="s">
        <v>534</v>
      </c>
      <c r="F642" s="215" t="s">
        <v>621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563</v>
      </c>
      <c r="AK642" s="215" t="s">
        <v>564</v>
      </c>
      <c r="AL642" s="215" t="s">
        <v>309</v>
      </c>
      <c r="AM642" s="215"/>
      <c r="AN642" s="215"/>
      <c r="AO642" s="215"/>
      <c r="AP642" s="215"/>
      <c r="AQ642" s="215"/>
      <c r="AR642" s="215" t="s">
        <v>674</v>
      </c>
      <c r="AS642" s="215" t="s">
        <v>675</v>
      </c>
      <c r="AT642" s="215" t="s">
        <v>676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622</v>
      </c>
      <c r="B643" s="215" t="s">
        <v>623</v>
      </c>
      <c r="C643" s="215" t="s">
        <v>343</v>
      </c>
      <c r="D643" s="215" t="s">
        <v>622</v>
      </c>
      <c r="E643" s="215" t="s">
        <v>623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563</v>
      </c>
      <c r="AK643" s="215" t="s">
        <v>564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624</v>
      </c>
      <c r="B644" s="215" t="s">
        <v>625</v>
      </c>
      <c r="C644" s="215" t="s">
        <v>508</v>
      </c>
      <c r="D644" s="215" t="s">
        <v>624</v>
      </c>
      <c r="E644" s="215" t="s">
        <v>625</v>
      </c>
      <c r="F644" s="215" t="s">
        <v>508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727</v>
      </c>
      <c r="AK644" s="215" t="s">
        <v>728</v>
      </c>
      <c r="AL644" s="215" t="s">
        <v>729</v>
      </c>
      <c r="AM644" s="215"/>
      <c r="AN644" s="215"/>
      <c r="AO644" s="215"/>
      <c r="AP644" s="215"/>
      <c r="AQ644" s="215"/>
      <c r="AR644" s="215" t="s">
        <v>727</v>
      </c>
      <c r="AS644" s="215" t="s">
        <v>728</v>
      </c>
      <c r="AT644" s="215" t="s">
        <v>729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692</v>
      </c>
      <c r="B645" s="215" t="s">
        <v>690</v>
      </c>
      <c r="C645" s="215" t="s">
        <v>693</v>
      </c>
      <c r="D645" s="215" t="s">
        <v>692</v>
      </c>
      <c r="E645" s="215" t="s">
        <v>690</v>
      </c>
      <c r="F645" s="215" t="s">
        <v>693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567</v>
      </c>
      <c r="AK645" s="215" t="s">
        <v>568</v>
      </c>
      <c r="AL645" s="215" t="s">
        <v>394</v>
      </c>
      <c r="AM645" s="215"/>
      <c r="AN645" s="215"/>
      <c r="AO645" s="215"/>
      <c r="AP645" s="215"/>
      <c r="AQ645" s="215"/>
      <c r="AR645" s="215" t="s">
        <v>727</v>
      </c>
      <c r="AS645" s="215" t="s">
        <v>728</v>
      </c>
      <c r="AT645" s="215" t="s">
        <v>729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692</v>
      </c>
      <c r="B646" s="215" t="s">
        <v>690</v>
      </c>
      <c r="C646" s="215" t="s">
        <v>693</v>
      </c>
      <c r="D646" s="215" t="s">
        <v>692</v>
      </c>
      <c r="E646" s="215" t="s">
        <v>690</v>
      </c>
      <c r="F646" s="215" t="s">
        <v>693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738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626</v>
      </c>
      <c r="B647" s="215" t="s">
        <v>617</v>
      </c>
      <c r="C647" s="215" t="s">
        <v>627</v>
      </c>
      <c r="D647" s="215" t="s">
        <v>626</v>
      </c>
      <c r="E647" s="215" t="s">
        <v>617</v>
      </c>
      <c r="F647" s="215" t="s">
        <v>627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677</v>
      </c>
      <c r="AK647" s="215" t="s">
        <v>678</v>
      </c>
      <c r="AL647" s="215" t="s">
        <v>471</v>
      </c>
      <c r="AM647" s="215"/>
      <c r="AN647" s="215"/>
      <c r="AO647" s="215"/>
      <c r="AP647" s="215"/>
      <c r="AQ647" s="215"/>
      <c r="AR647" s="215" t="s">
        <v>761</v>
      </c>
      <c r="AS647" s="215" t="s">
        <v>762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628</v>
      </c>
      <c r="B648" s="215" t="s">
        <v>617</v>
      </c>
      <c r="C648" s="215" t="s">
        <v>629</v>
      </c>
      <c r="D648" s="215" t="s">
        <v>628</v>
      </c>
      <c r="E648" s="215" t="s">
        <v>617</v>
      </c>
      <c r="F648" s="215" t="s">
        <v>629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677</v>
      </c>
      <c r="AK648" s="215" t="s">
        <v>678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677</v>
      </c>
      <c r="AK649" s="215" t="s">
        <v>678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572</v>
      </c>
      <c r="AK651" s="215" t="s">
        <v>573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569</v>
      </c>
      <c r="AK652" s="215" t="s">
        <v>570</v>
      </c>
      <c r="AL652" s="215" t="s">
        <v>571</v>
      </c>
      <c r="AM652" s="215"/>
      <c r="AN652" s="215"/>
      <c r="AO652" s="215"/>
      <c r="AP652" s="215"/>
      <c r="AQ652" s="215"/>
      <c r="AR652" s="215" t="s">
        <v>677</v>
      </c>
      <c r="AS652" s="215" t="s">
        <v>678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574</v>
      </c>
      <c r="AK653" s="215" t="s">
        <v>575</v>
      </c>
      <c r="AL653" s="215" t="s">
        <v>343</v>
      </c>
      <c r="AM653" s="215"/>
      <c r="AN653" s="215"/>
      <c r="AO653" s="215"/>
      <c r="AP653" s="215"/>
      <c r="AQ653" s="215"/>
      <c r="AR653" s="215" t="s">
        <v>677</v>
      </c>
      <c r="AS653" s="215" t="s">
        <v>678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576</v>
      </c>
      <c r="AK654" s="215" t="s">
        <v>577</v>
      </c>
      <c r="AL654" s="215" t="s">
        <v>466</v>
      </c>
      <c r="AM654" s="215"/>
      <c r="AN654" s="215"/>
      <c r="AO654" s="215"/>
      <c r="AP654" s="215"/>
      <c r="AQ654" s="215"/>
      <c r="AR654" s="215" t="s">
        <v>677</v>
      </c>
      <c r="AS654" s="215" t="s">
        <v>678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578</v>
      </c>
      <c r="AK655" s="215" t="s">
        <v>579</v>
      </c>
      <c r="AL655" s="215" t="s">
        <v>580</v>
      </c>
      <c r="AM655" s="215"/>
      <c r="AN655" s="215"/>
      <c r="AO655" s="215"/>
      <c r="AP655" s="215"/>
      <c r="AQ655" s="215"/>
      <c r="AR655" s="215" t="s">
        <v>677</v>
      </c>
      <c r="AS655" s="215" t="s">
        <v>678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581</v>
      </c>
      <c r="AK659" s="215" t="s">
        <v>582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730</v>
      </c>
      <c r="AK660" s="215" t="s">
        <v>731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583</v>
      </c>
      <c r="AK661" s="215" t="s">
        <v>584</v>
      </c>
      <c r="AL661" s="215" t="s">
        <v>505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585</v>
      </c>
      <c r="AK662" s="215" t="s">
        <v>586</v>
      </c>
      <c r="AL662" s="215" t="s">
        <v>330</v>
      </c>
      <c r="AM662" s="215"/>
      <c r="AN662" s="215"/>
      <c r="AO662" s="215"/>
      <c r="AP662" s="215"/>
      <c r="AQ662" s="215"/>
      <c r="AR662" s="215" t="s">
        <v>730</v>
      </c>
      <c r="AS662" s="215" t="s">
        <v>731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587</v>
      </c>
      <c r="AK663" s="215" t="s">
        <v>588</v>
      </c>
      <c r="AL663" s="215" t="s">
        <v>394</v>
      </c>
      <c r="AM663" s="215"/>
      <c r="AN663" s="215"/>
      <c r="AO663" s="215"/>
      <c r="AP663" s="215"/>
      <c r="AQ663" s="215"/>
      <c r="AR663" s="215" t="s">
        <v>730</v>
      </c>
      <c r="AS663" s="215" t="s">
        <v>731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591</v>
      </c>
      <c r="AK664" s="215" t="s">
        <v>592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593</v>
      </c>
      <c r="AK666" s="215" t="s">
        <v>594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595</v>
      </c>
      <c r="AK667" s="215" t="s">
        <v>596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589</v>
      </c>
      <c r="AK668" s="215" t="s">
        <v>590</v>
      </c>
      <c r="AL668" s="215" t="s">
        <v>343</v>
      </c>
      <c r="AM668" s="215"/>
      <c r="AN668" s="215"/>
      <c r="AO668" s="215"/>
      <c r="AP668" s="215"/>
      <c r="AQ668" s="215"/>
      <c r="AR668" s="215" t="s">
        <v>763</v>
      </c>
      <c r="AS668" s="215" t="s">
        <v>764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597</v>
      </c>
      <c r="AK669" s="215" t="s">
        <v>598</v>
      </c>
      <c r="AL669" s="215" t="s">
        <v>343</v>
      </c>
      <c r="AM669" s="215"/>
      <c r="AN669" s="215"/>
      <c r="AO669" s="215"/>
      <c r="AP669" s="215"/>
      <c r="AQ669" s="215"/>
      <c r="AR669" s="215" t="s">
        <v>679</v>
      </c>
      <c r="AS669" s="215" t="s">
        <v>680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679</v>
      </c>
      <c r="AK670" s="215" t="s">
        <v>680</v>
      </c>
      <c r="AL670" s="215" t="s">
        <v>319</v>
      </c>
      <c r="AM670" s="215"/>
      <c r="AN670" s="215"/>
      <c r="AO670" s="215"/>
      <c r="AP670" s="215"/>
      <c r="AQ670" s="215"/>
      <c r="AR670" s="215" t="s">
        <v>679</v>
      </c>
      <c r="AS670" s="215" t="s">
        <v>680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679</v>
      </c>
      <c r="AK671" s="215" t="s">
        <v>680</v>
      </c>
      <c r="AL671" s="215" t="s">
        <v>319</v>
      </c>
      <c r="AM671" s="215"/>
      <c r="AN671" s="215"/>
      <c r="AO671" s="215"/>
      <c r="AP671" s="215"/>
      <c r="AQ671" s="215"/>
      <c r="AR671" s="215" t="s">
        <v>679</v>
      </c>
      <c r="AS671" s="215" t="s">
        <v>680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679</v>
      </c>
      <c r="AK672" s="215" t="s">
        <v>680</v>
      </c>
      <c r="AL672" s="215" t="s">
        <v>319</v>
      </c>
      <c r="AM672" s="215"/>
      <c r="AN672" s="215"/>
      <c r="AO672" s="215"/>
      <c r="AP672" s="215"/>
      <c r="AQ672" s="215"/>
      <c r="AR672" s="215" t="s">
        <v>679</v>
      </c>
      <c r="AS672" s="215" t="s">
        <v>680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599</v>
      </c>
      <c r="AK673" s="215" t="s">
        <v>600</v>
      </c>
      <c r="AL673" s="215" t="s">
        <v>343</v>
      </c>
      <c r="AM673" s="215"/>
      <c r="AN673" s="215"/>
      <c r="AO673" s="215"/>
      <c r="AP673" s="215"/>
      <c r="AQ673" s="215"/>
      <c r="AR673" s="215" t="s">
        <v>681</v>
      </c>
      <c r="AS673" s="215" t="s">
        <v>682</v>
      </c>
      <c r="AT673" s="215" t="s">
        <v>652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601</v>
      </c>
      <c r="AK674" s="215" t="s">
        <v>602</v>
      </c>
      <c r="AL674" s="215" t="s">
        <v>343</v>
      </c>
      <c r="AM674" s="215"/>
      <c r="AN674" s="215"/>
      <c r="AO674" s="215"/>
      <c r="AP674" s="215"/>
      <c r="AQ674" s="215"/>
      <c r="AR674" s="215" t="s">
        <v>681</v>
      </c>
      <c r="AS674" s="215" t="s">
        <v>682</v>
      </c>
      <c r="AT674" s="215" t="s">
        <v>652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681</v>
      </c>
      <c r="AK675" s="215" t="s">
        <v>682</v>
      </c>
      <c r="AL675" s="215" t="s">
        <v>652</v>
      </c>
      <c r="AM675" s="215"/>
      <c r="AN675" s="215"/>
      <c r="AO675" s="215"/>
      <c r="AP675" s="215"/>
      <c r="AQ675" s="215"/>
      <c r="AR675" s="215" t="s">
        <v>681</v>
      </c>
      <c r="AS675" s="215" t="s">
        <v>682</v>
      </c>
      <c r="AT675" s="215" t="s">
        <v>652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603</v>
      </c>
      <c r="AK676" s="215" t="s">
        <v>604</v>
      </c>
      <c r="AL676" s="215" t="s">
        <v>343</v>
      </c>
      <c r="AM676" s="215"/>
      <c r="AN676" s="215"/>
      <c r="AO676" s="215"/>
      <c r="AP676" s="215"/>
      <c r="AQ676" s="215"/>
      <c r="AR676" s="215" t="s">
        <v>768</v>
      </c>
      <c r="AS676" s="215" t="s">
        <v>769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605</v>
      </c>
      <c r="AK677" s="215" t="s">
        <v>606</v>
      </c>
      <c r="AL677" s="215" t="s">
        <v>505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607</v>
      </c>
      <c r="AK678" s="215" t="s">
        <v>608</v>
      </c>
      <c r="AL678" s="215" t="s">
        <v>505</v>
      </c>
      <c r="AM678" s="215"/>
      <c r="AN678" s="215"/>
      <c r="AO678" s="215"/>
      <c r="AP678" s="215"/>
      <c r="AQ678" s="215"/>
      <c r="AR678" s="215" t="s">
        <v>765</v>
      </c>
      <c r="AS678" s="215" t="s">
        <v>766</v>
      </c>
      <c r="AT678" s="215" t="s">
        <v>767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609</v>
      </c>
      <c r="AK679" s="215" t="s">
        <v>610</v>
      </c>
      <c r="AL679" s="215" t="s">
        <v>611</v>
      </c>
      <c r="AM679" s="215"/>
      <c r="AN679" s="215"/>
      <c r="AO679" s="215"/>
      <c r="AP679" s="215"/>
      <c r="AQ679" s="215"/>
      <c r="AR679" s="215" t="s">
        <v>683</v>
      </c>
      <c r="AS679" s="215" t="s">
        <v>684</v>
      </c>
      <c r="AT679" s="215" t="s">
        <v>676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683</v>
      </c>
      <c r="AK680" s="215" t="s">
        <v>684</v>
      </c>
      <c r="AL680" s="215" t="s">
        <v>676</v>
      </c>
      <c r="AM680" s="215"/>
      <c r="AN680" s="215"/>
      <c r="AO680" s="215"/>
      <c r="AP680" s="215"/>
      <c r="AQ680" s="215"/>
      <c r="AR680" s="215" t="s">
        <v>683</v>
      </c>
      <c r="AS680" s="215" t="s">
        <v>684</v>
      </c>
      <c r="AT680" s="215" t="s">
        <v>676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683</v>
      </c>
      <c r="AK681" s="215" t="s">
        <v>684</v>
      </c>
      <c r="AL681" s="215" t="s">
        <v>676</v>
      </c>
      <c r="AM681" s="215"/>
      <c r="AN681" s="215"/>
      <c r="AO681" s="215"/>
      <c r="AP681" s="215"/>
      <c r="AQ681" s="215"/>
      <c r="AR681" s="215" t="s">
        <v>683</v>
      </c>
      <c r="AS681" s="215" t="s">
        <v>684</v>
      </c>
      <c r="AT681" s="215" t="s">
        <v>676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683</v>
      </c>
      <c r="AK682" s="215" t="s">
        <v>684</v>
      </c>
      <c r="AL682" s="215" t="s">
        <v>676</v>
      </c>
      <c r="AM682" s="215"/>
      <c r="AN682" s="215"/>
      <c r="AO682" s="215"/>
      <c r="AP682" s="215"/>
      <c r="AQ682" s="215"/>
      <c r="AR682" s="215" t="s">
        <v>683</v>
      </c>
      <c r="AS682" s="215" t="s">
        <v>684</v>
      </c>
      <c r="AT682" s="215" t="s">
        <v>676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785</v>
      </c>
      <c r="AK683" s="215" t="s">
        <v>521</v>
      </c>
      <c r="AL683" s="215" t="s">
        <v>394</v>
      </c>
      <c r="AM683" s="215"/>
      <c r="AN683" s="215"/>
      <c r="AO683" s="215"/>
      <c r="AP683" s="215"/>
      <c r="AQ683" s="215"/>
      <c r="AR683" s="215" t="s">
        <v>770</v>
      </c>
      <c r="AS683" s="215" t="s">
        <v>771</v>
      </c>
      <c r="AT683" s="215" t="s">
        <v>772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786</v>
      </c>
      <c r="AK684" s="215" t="s">
        <v>534</v>
      </c>
      <c r="AL684" s="215" t="s">
        <v>535</v>
      </c>
      <c r="AM684" s="215"/>
      <c r="AN684" s="215"/>
      <c r="AO684" s="215"/>
      <c r="AP684" s="215"/>
      <c r="AQ684" s="215"/>
      <c r="AR684" s="215" t="s">
        <v>685</v>
      </c>
      <c r="AS684" s="215" t="s">
        <v>686</v>
      </c>
      <c r="AT684" s="215" t="s">
        <v>676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787</v>
      </c>
      <c r="AK685" s="215" t="s">
        <v>788</v>
      </c>
      <c r="AL685" s="215" t="s">
        <v>394</v>
      </c>
      <c r="AM685" s="215"/>
      <c r="AN685" s="215"/>
      <c r="AO685" s="215"/>
      <c r="AP685" s="215"/>
      <c r="AQ685" s="215"/>
      <c r="AR685" s="215" t="s">
        <v>685</v>
      </c>
      <c r="AS685" s="215" t="s">
        <v>686</v>
      </c>
      <c r="AT685" s="215" t="s">
        <v>676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789</v>
      </c>
      <c r="AK686" s="215" t="s">
        <v>546</v>
      </c>
      <c r="AL686" s="215" t="s">
        <v>343</v>
      </c>
      <c r="AM686" s="215"/>
      <c r="AN686" s="215"/>
      <c r="AO686" s="215"/>
      <c r="AP686" s="215"/>
      <c r="AQ686" s="215"/>
      <c r="AR686" s="215" t="s">
        <v>685</v>
      </c>
      <c r="AS686" s="215" t="s">
        <v>686</v>
      </c>
      <c r="AT686" s="215" t="s">
        <v>676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685</v>
      </c>
      <c r="AK687" s="215" t="s">
        <v>686</v>
      </c>
      <c r="AL687" s="215" t="s">
        <v>676</v>
      </c>
      <c r="AM687" s="215"/>
      <c r="AN687" s="215"/>
      <c r="AO687" s="215"/>
      <c r="AP687" s="215"/>
      <c r="AQ687" s="215"/>
      <c r="AR687" s="215" t="s">
        <v>685</v>
      </c>
      <c r="AS687" s="215" t="s">
        <v>686</v>
      </c>
      <c r="AT687" s="215" t="s">
        <v>676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685</v>
      </c>
      <c r="AK688" s="215" t="s">
        <v>686</v>
      </c>
      <c r="AL688" s="215" t="s">
        <v>676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685</v>
      </c>
      <c r="AK689" s="215" t="s">
        <v>686</v>
      </c>
      <c r="AL689" s="215" t="s">
        <v>676</v>
      </c>
      <c r="AM689" s="215"/>
      <c r="AN689" s="215"/>
      <c r="AO689" s="215"/>
      <c r="AP689" s="215"/>
      <c r="AQ689" s="215"/>
      <c r="AR689" s="215" t="s">
        <v>635</v>
      </c>
      <c r="AS689" s="215" t="s">
        <v>636</v>
      </c>
      <c r="AT689" s="215" t="s">
        <v>637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635</v>
      </c>
      <c r="AK690" s="215" t="s">
        <v>636</v>
      </c>
      <c r="AL690" s="215" t="s">
        <v>637</v>
      </c>
      <c r="AM690" s="215"/>
      <c r="AN690" s="215"/>
      <c r="AO690" s="215"/>
      <c r="AP690" s="215"/>
      <c r="AQ690" s="215"/>
      <c r="AR690" s="215" t="s">
        <v>635</v>
      </c>
      <c r="AS690" s="215" t="s">
        <v>636</v>
      </c>
      <c r="AT690" s="215" t="s">
        <v>637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638</v>
      </c>
      <c r="AK691" s="215" t="s">
        <v>636</v>
      </c>
      <c r="AL691" s="215" t="s">
        <v>621</v>
      </c>
      <c r="AM691" s="215"/>
      <c r="AN691" s="215"/>
      <c r="AO691" s="215"/>
      <c r="AP691" s="215"/>
      <c r="AQ691" s="215"/>
      <c r="AR691" s="215" t="s">
        <v>638</v>
      </c>
      <c r="AS691" s="215" t="s">
        <v>636</v>
      </c>
      <c r="AT691" s="215" t="s">
        <v>621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639</v>
      </c>
      <c r="AK692" s="215" t="s">
        <v>636</v>
      </c>
      <c r="AL692" s="215" t="s">
        <v>640</v>
      </c>
      <c r="AM692" s="215"/>
      <c r="AN692" s="215"/>
      <c r="AO692" s="215"/>
      <c r="AP692" s="215"/>
      <c r="AQ692" s="215"/>
      <c r="AR692" s="215" t="s">
        <v>638</v>
      </c>
      <c r="AS692" s="215" t="s">
        <v>636</v>
      </c>
      <c r="AT692" s="215" t="s">
        <v>621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687</v>
      </c>
      <c r="AK693" s="215" t="s">
        <v>636</v>
      </c>
      <c r="AL693" s="215" t="s">
        <v>688</v>
      </c>
      <c r="AM693" s="215"/>
      <c r="AN693" s="215"/>
      <c r="AO693" s="215"/>
      <c r="AP693" s="215"/>
      <c r="AQ693" s="215"/>
      <c r="AR693" s="215" t="s">
        <v>639</v>
      </c>
      <c r="AS693" s="215" t="s">
        <v>636</v>
      </c>
      <c r="AT693" s="215" t="s">
        <v>640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687</v>
      </c>
      <c r="AK694" s="215" t="s">
        <v>636</v>
      </c>
      <c r="AL694" s="215" t="s">
        <v>688</v>
      </c>
      <c r="AM694" s="215"/>
      <c r="AN694" s="215"/>
      <c r="AO694" s="215"/>
      <c r="AP694" s="215"/>
      <c r="AQ694" s="215"/>
      <c r="AR694" s="215" t="s">
        <v>639</v>
      </c>
      <c r="AS694" s="215" t="s">
        <v>636</v>
      </c>
      <c r="AT694" s="215" t="s">
        <v>640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687</v>
      </c>
      <c r="AK695" s="215" t="s">
        <v>636</v>
      </c>
      <c r="AL695" s="215" t="s">
        <v>688</v>
      </c>
      <c r="AM695" s="215"/>
      <c r="AN695" s="215"/>
      <c r="AO695" s="215"/>
      <c r="AP695" s="215"/>
      <c r="AQ695" s="215"/>
      <c r="AR695" s="215" t="s">
        <v>687</v>
      </c>
      <c r="AS695" s="215" t="s">
        <v>636</v>
      </c>
      <c r="AT695" s="215" t="s">
        <v>688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613</v>
      </c>
      <c r="AK696" s="215" t="s">
        <v>614</v>
      </c>
      <c r="AL696" s="215" t="s">
        <v>466</v>
      </c>
      <c r="AM696" s="215"/>
      <c r="AN696" s="215"/>
      <c r="AO696" s="215"/>
      <c r="AP696" s="215"/>
      <c r="AQ696" s="215"/>
      <c r="AR696" s="215" t="s">
        <v>687</v>
      </c>
      <c r="AS696" s="215" t="s">
        <v>636</v>
      </c>
      <c r="AT696" s="215" t="s">
        <v>688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732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687</v>
      </c>
      <c r="AS697" s="215" t="s">
        <v>636</v>
      </c>
      <c r="AT697" s="215" t="s">
        <v>688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733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687</v>
      </c>
      <c r="AS698" s="215" t="s">
        <v>636</v>
      </c>
      <c r="AT698" s="215" t="s">
        <v>688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733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732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734</v>
      </c>
      <c r="AK700" s="215" t="s">
        <v>312</v>
      </c>
      <c r="AL700" s="215" t="s">
        <v>735</v>
      </c>
      <c r="AM700" s="215"/>
      <c r="AN700" s="215"/>
      <c r="AO700" s="215"/>
      <c r="AP700" s="215"/>
      <c r="AQ700" s="215"/>
      <c r="AR700" s="215" t="s">
        <v>732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734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733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736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733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615</v>
      </c>
      <c r="AK703" s="215" t="s">
        <v>616</v>
      </c>
      <c r="AL703" s="215" t="s">
        <v>383</v>
      </c>
      <c r="AM703" s="215"/>
      <c r="AN703" s="215"/>
      <c r="AO703" s="215"/>
      <c r="AP703" s="215"/>
      <c r="AQ703" s="215"/>
      <c r="AR703" s="215" t="s">
        <v>734</v>
      </c>
      <c r="AS703" s="215" t="s">
        <v>312</v>
      </c>
      <c r="AT703" s="215" t="s">
        <v>735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615</v>
      </c>
      <c r="AK704" s="215" t="s">
        <v>616</v>
      </c>
      <c r="AL704" s="215" t="s">
        <v>313</v>
      </c>
      <c r="AM704" s="215"/>
      <c r="AN704" s="215"/>
      <c r="AO704" s="215"/>
      <c r="AP704" s="215"/>
      <c r="AQ704" s="215"/>
      <c r="AR704" s="215" t="s">
        <v>734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734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618</v>
      </c>
      <c r="AK706" s="215" t="s">
        <v>617</v>
      </c>
      <c r="AL706" s="215" t="s">
        <v>619</v>
      </c>
      <c r="AM706" s="215"/>
      <c r="AN706" s="215"/>
      <c r="AO706" s="215"/>
      <c r="AP706" s="215"/>
      <c r="AQ706" s="215"/>
      <c r="AR706" s="215" t="s">
        <v>734</v>
      </c>
      <c r="AS706" s="215" t="s">
        <v>312</v>
      </c>
      <c r="AT706" s="215" t="s">
        <v>735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689</v>
      </c>
      <c r="AK707" s="215" t="s">
        <v>690</v>
      </c>
      <c r="AL707" s="215" t="s">
        <v>691</v>
      </c>
      <c r="AM707" s="215"/>
      <c r="AN707" s="215"/>
      <c r="AO707" s="215"/>
      <c r="AP707" s="215"/>
      <c r="AQ707" s="215"/>
      <c r="AR707" s="215" t="s">
        <v>734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689</v>
      </c>
      <c r="AK708" s="215" t="s">
        <v>690</v>
      </c>
      <c r="AL708" s="215" t="s">
        <v>691</v>
      </c>
      <c r="AM708" s="215"/>
      <c r="AN708" s="215"/>
      <c r="AO708" s="215"/>
      <c r="AP708" s="215"/>
      <c r="AQ708" s="215"/>
      <c r="AR708" s="215" t="s">
        <v>736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689</v>
      </c>
      <c r="AK709" s="215" t="s">
        <v>690</v>
      </c>
      <c r="AL709" s="215" t="s">
        <v>691</v>
      </c>
      <c r="AM709" s="215"/>
      <c r="AN709" s="215"/>
      <c r="AO709" s="215"/>
      <c r="AP709" s="215"/>
      <c r="AQ709" s="215"/>
      <c r="AR709" s="215" t="s">
        <v>736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620</v>
      </c>
      <c r="AK710" s="215" t="s">
        <v>534</v>
      </c>
      <c r="AL710" s="215" t="s">
        <v>621</v>
      </c>
      <c r="AM710" s="215"/>
      <c r="AN710" s="215"/>
      <c r="AO710" s="215"/>
      <c r="AP710" s="215"/>
      <c r="AQ710" s="215"/>
      <c r="AR710" s="215" t="s">
        <v>736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622</v>
      </c>
      <c r="AK711" s="215" t="s">
        <v>623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624</v>
      </c>
      <c r="AK712" s="215" t="s">
        <v>625</v>
      </c>
      <c r="AL712" s="215" t="s">
        <v>508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692</v>
      </c>
      <c r="AK713" s="215" t="s">
        <v>690</v>
      </c>
      <c r="AL713" s="215" t="s">
        <v>693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692</v>
      </c>
      <c r="AK714" s="215" t="s">
        <v>690</v>
      </c>
      <c r="AL714" s="215" t="s">
        <v>693</v>
      </c>
      <c r="AM714" s="215"/>
      <c r="AN714" s="215"/>
      <c r="AO714" s="215"/>
      <c r="AP714" s="215"/>
      <c r="AQ714" s="215"/>
      <c r="AR714" s="215" t="s">
        <v>773</v>
      </c>
      <c r="AS714" s="215" t="s">
        <v>752</v>
      </c>
      <c r="AT714" s="215" t="s">
        <v>774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692</v>
      </c>
      <c r="AK715" s="215" t="s">
        <v>690</v>
      </c>
      <c r="AL715" s="215" t="s">
        <v>693</v>
      </c>
      <c r="AM715" s="215"/>
      <c r="AN715" s="215"/>
      <c r="AO715" s="215"/>
      <c r="AP715" s="215"/>
      <c r="AQ715" s="215"/>
      <c r="AR715" s="215" t="s">
        <v>689</v>
      </c>
      <c r="AS715" s="215" t="s">
        <v>690</v>
      </c>
      <c r="AT715" s="215" t="s">
        <v>691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644</v>
      </c>
      <c r="AK716" s="215" t="s">
        <v>641</v>
      </c>
      <c r="AL716" s="215" t="s">
        <v>535</v>
      </c>
      <c r="AM716" s="215"/>
      <c r="AN716" s="215"/>
      <c r="AO716" s="215"/>
      <c r="AP716" s="215"/>
      <c r="AQ716" s="215"/>
      <c r="AR716" s="215" t="s">
        <v>689</v>
      </c>
      <c r="AS716" s="215" t="s">
        <v>690</v>
      </c>
      <c r="AT716" s="215" t="s">
        <v>691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689</v>
      </c>
      <c r="AS717" s="215" t="s">
        <v>690</v>
      </c>
      <c r="AT717" s="215" t="s">
        <v>691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626</v>
      </c>
      <c r="AK718" s="215" t="s">
        <v>617</v>
      </c>
      <c r="AL718" s="215" t="s">
        <v>627</v>
      </c>
      <c r="AM718" s="215"/>
      <c r="AN718" s="215"/>
      <c r="AO718" s="215"/>
      <c r="AP718" s="215"/>
      <c r="AQ718" s="215"/>
      <c r="AR718" s="215" t="s">
        <v>689</v>
      </c>
      <c r="AS718" s="215" t="s">
        <v>690</v>
      </c>
      <c r="AT718" s="215" t="s">
        <v>691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628</v>
      </c>
      <c r="AK719" s="215" t="s">
        <v>617</v>
      </c>
      <c r="AL719" s="215" t="s">
        <v>629</v>
      </c>
      <c r="AM719" s="215"/>
      <c r="AN719" s="215"/>
      <c r="AO719" s="215"/>
      <c r="AP719" s="215"/>
      <c r="AQ719" s="215"/>
      <c r="AR719" s="215" t="s">
        <v>692</v>
      </c>
      <c r="AS719" s="215" t="s">
        <v>690</v>
      </c>
      <c r="AT719" s="215" t="s">
        <v>693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642</v>
      </c>
      <c r="AK720" s="215" t="s">
        <v>643</v>
      </c>
      <c r="AL720" s="215" t="s">
        <v>535</v>
      </c>
      <c r="AM720" s="215"/>
      <c r="AN720" s="215"/>
      <c r="AO720" s="215"/>
      <c r="AP720" s="215"/>
      <c r="AQ720" s="215"/>
      <c r="AR720" s="215" t="s">
        <v>692</v>
      </c>
      <c r="AS720" s="215" t="s">
        <v>690</v>
      </c>
      <c r="AT720" s="215" t="s">
        <v>693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692</v>
      </c>
      <c r="AS721" s="215" t="s">
        <v>690</v>
      </c>
      <c r="AT721" s="215" t="s">
        <v>693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692</v>
      </c>
      <c r="AS722" s="215" t="s">
        <v>690</v>
      </c>
      <c r="AT722" s="215" t="s">
        <v>693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644</v>
      </c>
      <c r="AS723" s="215" t="s">
        <v>641</v>
      </c>
      <c r="AT723" s="215" t="s">
        <v>535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644</v>
      </c>
      <c r="AS724" s="215" t="s">
        <v>641</v>
      </c>
      <c r="AT724" s="215" t="s">
        <v>535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642</v>
      </c>
      <c r="AS727" s="215" t="s">
        <v>643</v>
      </c>
      <c r="AT727" s="215" t="s">
        <v>535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642</v>
      </c>
      <c r="AS728" s="215" t="s">
        <v>643</v>
      </c>
      <c r="AT728" s="215" t="s">
        <v>535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457</v>
      </c>
      <c r="B2" s="81" t="s">
        <v>458</v>
      </c>
      <c r="C2" s="81" t="s">
        <v>319</v>
      </c>
    </row>
    <row r="3" spans="1:3" ht="11.25">
      <c r="A3" s="81" t="s">
        <v>464</v>
      </c>
      <c r="B3" s="81" t="s">
        <v>465</v>
      </c>
      <c r="C3" s="81" t="s">
        <v>466</v>
      </c>
    </row>
    <row r="4" spans="1:3" ht="11.25">
      <c r="A4" s="81" t="s">
        <v>542</v>
      </c>
      <c r="B4" s="81" t="s">
        <v>543</v>
      </c>
      <c r="C4" s="81" t="s">
        <v>343</v>
      </c>
    </row>
    <row r="5" spans="1:3" ht="11.25">
      <c r="A5" s="81" t="s">
        <v>618</v>
      </c>
      <c r="B5" s="81" t="s">
        <v>617</v>
      </c>
      <c r="C5" s="81" t="s">
        <v>619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Пользователь</cp:lastModifiedBy>
  <dcterms:created xsi:type="dcterms:W3CDTF">2009-01-25T23:42:29Z</dcterms:created>
  <dcterms:modified xsi:type="dcterms:W3CDTF">2021-02-15T12:48:20Z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